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55" activeTab="0"/>
  </bookViews>
  <sheets>
    <sheet name="do 2000 eur" sheetId="1" r:id="rId1"/>
    <sheet name="nad 2000 eur" sheetId="2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<sst xmlns="http://schemas.openxmlformats.org/spreadsheetml/2006/main" count="32" uniqueCount="20">
  <si>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doba splatnosti v rokoch</t>
  </si>
  <si>
    <t>záleží od bonity klienta</t>
  </si>
  <si>
    <t>celková výška úrokov</t>
  </si>
  <si>
    <t>splátka</t>
  </si>
  <si>
    <t>priemerný mesačný úrok</t>
  </si>
  <si>
    <t>Splátkový predaj - anuitný splácanie (vždy rovnaká splátka)</t>
  </si>
  <si>
    <t>úroková sadzba</t>
  </si>
  <si>
    <t>roková sadzba</t>
  </si>
  <si>
    <t xml:space="preserve">  zadať vždy zaokrúhlene na celých 10 alebo 100 eur</t>
  </si>
  <si>
    <t xml:space="preserve">  uvádzať vždy celé roky</t>
  </si>
  <si>
    <t xml:space="preserve">  záleží od bonity klienta</t>
  </si>
  <si>
    <t>Splátkový predaj - anuitný splácanie (vždy rovnaká splátka) - orientačný prepočet</t>
  </si>
  <si>
    <t>do výšky 2000 eur dĺžka splácania najviac 5 rokov !!!</t>
  </si>
  <si>
    <t>nad 2000 eur je dĺžka splácania najviac 8 rokov !!!</t>
  </si>
  <si>
    <t>výška úveru (istiny) v eur</t>
  </si>
  <si>
    <t>splátka úveru (istiny)</t>
  </si>
  <si>
    <t>zostatok úveru (istiny)</t>
  </si>
  <si>
    <t>splátka úroku</t>
  </si>
  <si>
    <t>celkom splátka</t>
  </si>
  <si>
    <t>celková výška úveru (istiny) a úrokov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</si>
</sst>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P\r\a\vd\a;&quot;Pravda&quot;;&quot;Nepravda&quot;"/>
    <numFmt numFmtId="165" formatCode="[$€-2]\ #\ ##,000_);[Red]\([$¥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2"/>
      <color indexed="63"/>
      <name val="Segoe U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1E1E1E"/>
      <name val="Segoe U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5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8" fontId="0" fillId="0" borderId="0" xfId="0" applyNumberFormat="1" applyAlignment="1" applyProtection="1">
      <alignment/>
      <protection hidden="1"/>
    </xf>
    <xf numFmtId="8" fontId="36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4" fillId="7" borderId="0" xfId="0" applyFont="1" applyFill="1" applyAlignment="1" applyProtection="1">
      <alignment/>
      <protection hidden="1" locked="0"/>
    </xf>
    <xf numFmtId="10" fontId="34" fillId="7" borderId="0" xfId="0" applyNumberFormat="1" applyFont="1" applyFill="1" applyAlignment="1" applyProtection="1">
      <alignment/>
      <protection hidden="1" locked="0"/>
    </xf>
    <xf numFmtId="0" fontId="37" fillId="0" borderId="0" xfId="0" applyFont="1" applyAlignment="1" applyProtection="1">
      <alignment/>
      <protection hidden="1"/>
    </xf>
    <xf numFmtId="8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8.28125" style="2" customWidth="1"/>
    <col min="2" max="2" width="19.28125" style="2" customWidth="1"/>
    <col min="3" max="3" width="12.8515625" style="2" bestFit="1" customWidth="1"/>
    <col min="4" max="4" width="14.57421875" style="2" customWidth="1"/>
    <col min="5" max="5" width="21.421875" style="2" customWidth="1"/>
    <col min="6" max="7" width="9.140625" style="2" customWidth="1"/>
    <col min="8" max="8" width="14.28125" style="2" bestFit="1" customWidth="1"/>
    <col min="9" max="16384" width="9.140625" style="2" customWidth="1"/>
  </cols>
  <sheetData>
    <row r="1" ht="15">
      <c r="A1" s="1" t="s">
        <v>5</v>
      </c>
    </row>
    <row r="3" spans="1:4" ht="15">
      <c r="A3" s="2" t="s">
        <v>14</v>
      </c>
      <c r="C3" s="6">
        <v>1600</v>
      </c>
      <c r="D3" s="2" t="s">
        <v>8</v>
      </c>
    </row>
    <row r="4" spans="1:4" ht="15">
      <c r="A4" s="2" t="s">
        <v>0</v>
      </c>
      <c r="C4" s="6">
        <v>5</v>
      </c>
      <c r="D4" s="2" t="s">
        <v>9</v>
      </c>
    </row>
    <row r="5" spans="1:4" ht="15">
      <c r="A5" s="2" t="s">
        <v>7</v>
      </c>
      <c r="C5" s="7">
        <v>0.0699</v>
      </c>
      <c r="D5" s="2" t="s">
        <v>10</v>
      </c>
    </row>
    <row r="7" ht="15">
      <c r="A7" s="8" t="s">
        <v>12</v>
      </c>
    </row>
    <row r="9" spans="1:4" ht="15">
      <c r="A9" s="2" t="s">
        <v>19</v>
      </c>
      <c r="D9" s="3">
        <f>C3+D10</f>
        <v>1900.4621628681593</v>
      </c>
    </row>
    <row r="10" spans="1:4" ht="15">
      <c r="A10" s="2" t="s">
        <v>2</v>
      </c>
      <c r="D10" s="3">
        <f>SUM(C14:C73)</f>
        <v>300.4621628681592</v>
      </c>
    </row>
    <row r="11" spans="1:4" ht="15">
      <c r="A11" s="2" t="s">
        <v>4</v>
      </c>
      <c r="D11" s="3">
        <f>D10/C4/12</f>
        <v>5.00770271446932</v>
      </c>
    </row>
    <row r="13" spans="1:5" ht="15">
      <c r="A13" s="5" t="s">
        <v>3</v>
      </c>
      <c r="B13" s="5" t="s">
        <v>15</v>
      </c>
      <c r="C13" s="5" t="s">
        <v>17</v>
      </c>
      <c r="D13" s="5" t="s">
        <v>18</v>
      </c>
      <c r="E13" s="5" t="s">
        <v>16</v>
      </c>
    </row>
    <row r="14" spans="1:8" ht="17.25">
      <c r="A14" s="10">
        <v>1</v>
      </c>
      <c r="B14" s="9">
        <f>IF(A14&gt;$C$4*12,"",D14-C14)</f>
        <v>22.354369381135996</v>
      </c>
      <c r="C14" s="9">
        <f>IF(A14&gt;$C$4*12,"",(-IPMT($C$5/12,A14,$C$4*12,$C$3,0)))</f>
        <v>9.32</v>
      </c>
      <c r="D14" s="9">
        <f>IF(A14&gt;$C$4*12,"",(-PMT($C$5/12,$C$4*12,$C$3)))</f>
        <v>31.674369381135996</v>
      </c>
      <c r="E14" s="9">
        <f>IF(A14&gt;$C$4*12,"",$C$3-B14)</f>
        <v>1577.645630618864</v>
      </c>
      <c r="F14" s="3"/>
      <c r="H14" s="4"/>
    </row>
    <row r="15" spans="1:5" ht="15">
      <c r="A15" s="10">
        <v>2</v>
      </c>
      <c r="B15" s="9">
        <f aca="true" t="shared" si="0" ref="B15:B73">IF(A15&gt;$C$4*12,"",D15-C15)</f>
        <v>22.484583582781113</v>
      </c>
      <c r="C15" s="9">
        <f aca="true" t="shared" si="1" ref="C15:C73">IF(A15&gt;$C$4*12,"",(-IPMT($C$5/12,A15,$C$4*12,$C$3,0)))</f>
        <v>9.189785798354885</v>
      </c>
      <c r="D15" s="9">
        <f aca="true" t="shared" si="2" ref="D15:D73">IF(A15&gt;$C$4*12,"",(-PMT($C$5/12,$C$4*12,$C$3)))</f>
        <v>31.674369381135996</v>
      </c>
      <c r="E15" s="9">
        <f>IF(A14&gt;$C$4*12,"",E14-B15)</f>
        <v>1555.161047036083</v>
      </c>
    </row>
    <row r="16" spans="1:5" ht="15">
      <c r="A16" s="10">
        <v>3</v>
      </c>
      <c r="B16" s="9">
        <f t="shared" si="0"/>
        <v>22.615556282150813</v>
      </c>
      <c r="C16" s="9">
        <f t="shared" si="1"/>
        <v>9.058813098985183</v>
      </c>
      <c r="D16" s="9">
        <f t="shared" si="2"/>
        <v>31.674369381135996</v>
      </c>
      <c r="E16" s="9">
        <f aca="true" t="shared" si="3" ref="E16:E73">IF(A15&gt;$C$4*12,"",E15-B16)</f>
        <v>1532.545490753932</v>
      </c>
    </row>
    <row r="17" spans="1:5" ht="15">
      <c r="A17" s="10">
        <v>4</v>
      </c>
      <c r="B17" s="9">
        <f t="shared" si="0"/>
        <v>22.74729189749434</v>
      </c>
      <c r="C17" s="9">
        <f t="shared" si="1"/>
        <v>8.927077483641657</v>
      </c>
      <c r="D17" s="9">
        <f t="shared" si="2"/>
        <v>31.674369381135996</v>
      </c>
      <c r="E17" s="9">
        <f t="shared" si="3"/>
        <v>1509.7981988564377</v>
      </c>
    </row>
    <row r="18" spans="1:5" ht="15">
      <c r="A18" s="10">
        <v>5</v>
      </c>
      <c r="B18" s="9">
        <f t="shared" si="0"/>
        <v>22.87979487279724</v>
      </c>
      <c r="C18" s="9">
        <f t="shared" si="1"/>
        <v>8.794574508338753</v>
      </c>
      <c r="D18" s="9">
        <f t="shared" si="2"/>
        <v>31.674369381135996</v>
      </c>
      <c r="E18" s="9">
        <f t="shared" si="3"/>
        <v>1486.9184039836405</v>
      </c>
    </row>
    <row r="19" spans="1:5" ht="15">
      <c r="A19" s="10">
        <v>6</v>
      </c>
      <c r="B19" s="9">
        <f t="shared" si="0"/>
        <v>23.013069677931288</v>
      </c>
      <c r="C19" s="9">
        <f t="shared" si="1"/>
        <v>8.661299703204708</v>
      </c>
      <c r="D19" s="9">
        <f t="shared" si="2"/>
        <v>31.674369381135996</v>
      </c>
      <c r="E19" s="9">
        <f t="shared" si="3"/>
        <v>1463.9053343057092</v>
      </c>
    </row>
    <row r="20" spans="1:5" ht="15">
      <c r="A20" s="10">
        <v>7</v>
      </c>
      <c r="B20" s="9">
        <f t="shared" si="0"/>
        <v>23.14712080880524</v>
      </c>
      <c r="C20" s="9">
        <f t="shared" si="1"/>
        <v>8.527248572330757</v>
      </c>
      <c r="D20" s="9">
        <f t="shared" si="2"/>
        <v>31.674369381135996</v>
      </c>
      <c r="E20" s="9">
        <f t="shared" si="3"/>
        <v>1440.7582134969039</v>
      </c>
    </row>
    <row r="21" spans="1:5" ht="15">
      <c r="A21" s="10">
        <v>8</v>
      </c>
      <c r="B21" s="9">
        <f t="shared" si="0"/>
        <v>23.28195278751653</v>
      </c>
      <c r="C21" s="9">
        <f t="shared" si="1"/>
        <v>8.392416593619467</v>
      </c>
      <c r="D21" s="9">
        <f t="shared" si="2"/>
        <v>31.674369381135996</v>
      </c>
      <c r="E21" s="9">
        <f t="shared" si="3"/>
        <v>1417.4762607093874</v>
      </c>
    </row>
    <row r="22" spans="1:5" ht="15">
      <c r="A22" s="10">
        <v>9</v>
      </c>
      <c r="B22" s="9">
        <f t="shared" si="0"/>
        <v>23.417570162503814</v>
      </c>
      <c r="C22" s="9">
        <f t="shared" si="1"/>
        <v>8.256799218632182</v>
      </c>
      <c r="D22" s="9">
        <f t="shared" si="2"/>
        <v>31.674369381135996</v>
      </c>
      <c r="E22" s="9">
        <f t="shared" si="3"/>
        <v>1394.0586905468836</v>
      </c>
    </row>
    <row r="23" spans="1:5" ht="15">
      <c r="A23" s="10">
        <v>10</v>
      </c>
      <c r="B23" s="9">
        <f t="shared" si="0"/>
        <v>23.5539775087004</v>
      </c>
      <c r="C23" s="9">
        <f t="shared" si="1"/>
        <v>8.120391872435599</v>
      </c>
      <c r="D23" s="9">
        <f t="shared" si="2"/>
        <v>31.674369381135996</v>
      </c>
      <c r="E23" s="9">
        <f t="shared" si="3"/>
        <v>1370.5047130381831</v>
      </c>
    </row>
    <row r="24" spans="1:5" ht="15">
      <c r="A24" s="10">
        <v>11</v>
      </c>
      <c r="B24" s="9">
        <f t="shared" si="0"/>
        <v>23.691179427688578</v>
      </c>
      <c r="C24" s="9">
        <f t="shared" si="1"/>
        <v>7.983189953447418</v>
      </c>
      <c r="D24" s="9">
        <f t="shared" si="2"/>
        <v>31.674369381135996</v>
      </c>
      <c r="E24" s="9">
        <f t="shared" si="3"/>
        <v>1346.8135336104945</v>
      </c>
    </row>
    <row r="25" spans="1:5" ht="15">
      <c r="A25" s="10">
        <v>12</v>
      </c>
      <c r="B25" s="9">
        <f t="shared" si="0"/>
        <v>23.82918054785486</v>
      </c>
      <c r="C25" s="9">
        <f t="shared" si="1"/>
        <v>7.845188833281133</v>
      </c>
      <c r="D25" s="9">
        <f t="shared" si="2"/>
        <v>31.674369381135996</v>
      </c>
      <c r="E25" s="9">
        <f t="shared" si="3"/>
        <v>1322.9843530626397</v>
      </c>
    </row>
    <row r="26" spans="1:5" ht="15">
      <c r="A26" s="10">
        <v>13</v>
      </c>
      <c r="B26" s="9">
        <f t="shared" si="0"/>
        <v>23.96798552454612</v>
      </c>
      <c r="C26" s="9">
        <f t="shared" si="1"/>
        <v>7.706383856589878</v>
      </c>
      <c r="D26" s="9">
        <f t="shared" si="2"/>
        <v>31.674369381135996</v>
      </c>
      <c r="E26" s="9">
        <f t="shared" si="3"/>
        <v>1299.0163675380936</v>
      </c>
    </row>
    <row r="27" spans="1:5" ht="15">
      <c r="A27" s="10">
        <v>14</v>
      </c>
      <c r="B27" s="9">
        <f t="shared" si="0"/>
        <v>24.1075990402266</v>
      </c>
      <c r="C27" s="9">
        <f t="shared" si="1"/>
        <v>7.566770340909397</v>
      </c>
      <c r="D27" s="9">
        <f t="shared" si="2"/>
        <v>31.674369381135996</v>
      </c>
      <c r="E27" s="9">
        <f t="shared" si="3"/>
        <v>1274.908768497867</v>
      </c>
    </row>
    <row r="28" spans="1:5" ht="15">
      <c r="A28" s="10">
        <v>15</v>
      </c>
      <c r="B28" s="9">
        <f t="shared" si="0"/>
        <v>24.248025804635915</v>
      </c>
      <c r="C28" s="9">
        <f t="shared" si="1"/>
        <v>7.42634357650008</v>
      </c>
      <c r="D28" s="9">
        <f t="shared" si="2"/>
        <v>31.674369381135996</v>
      </c>
      <c r="E28" s="9">
        <f t="shared" si="3"/>
        <v>1250.660742693231</v>
      </c>
    </row>
    <row r="29" spans="1:5" ht="15">
      <c r="A29" s="10">
        <v>16</v>
      </c>
      <c r="B29" s="9">
        <f t="shared" si="0"/>
        <v>24.389270554947924</v>
      </c>
      <c r="C29" s="9">
        <f t="shared" si="1"/>
        <v>7.285098826188073</v>
      </c>
      <c r="D29" s="9">
        <f t="shared" si="2"/>
        <v>31.674369381135996</v>
      </c>
      <c r="E29" s="9">
        <f t="shared" si="3"/>
        <v>1226.2714721382831</v>
      </c>
    </row>
    <row r="30" spans="1:5" ht="15">
      <c r="A30" s="10">
        <v>17</v>
      </c>
      <c r="B30" s="9">
        <f t="shared" si="0"/>
        <v>24.531338055930494</v>
      </c>
      <c r="C30" s="9">
        <f t="shared" si="1"/>
        <v>7.143031325205502</v>
      </c>
      <c r="D30" s="9">
        <f t="shared" si="2"/>
        <v>31.674369381135996</v>
      </c>
      <c r="E30" s="9">
        <f t="shared" si="3"/>
        <v>1201.7401340823526</v>
      </c>
    </row>
    <row r="31" spans="1:5" ht="15">
      <c r="A31" s="10">
        <v>18</v>
      </c>
      <c r="B31" s="9">
        <f t="shared" si="0"/>
        <v>24.67423310010629</v>
      </c>
      <c r="C31" s="9">
        <f t="shared" si="1"/>
        <v>7.0001362810297065</v>
      </c>
      <c r="D31" s="9">
        <f t="shared" si="2"/>
        <v>31.674369381135996</v>
      </c>
      <c r="E31" s="9">
        <f t="shared" si="3"/>
        <v>1177.0659009822464</v>
      </c>
    </row>
    <row r="32" spans="1:5" ht="15">
      <c r="A32" s="10">
        <v>19</v>
      </c>
      <c r="B32" s="9">
        <f t="shared" si="0"/>
        <v>24.81796050791441</v>
      </c>
      <c r="C32" s="9">
        <f t="shared" si="1"/>
        <v>6.856408873221587</v>
      </c>
      <c r="D32" s="9">
        <f t="shared" si="2"/>
        <v>31.674369381135996</v>
      </c>
      <c r="E32" s="9">
        <f t="shared" si="3"/>
        <v>1152.247940474332</v>
      </c>
    </row>
    <row r="33" spans="1:5" ht="15">
      <c r="A33" s="10">
        <v>20</v>
      </c>
      <c r="B33" s="9">
        <f t="shared" si="0"/>
        <v>24.96252512787301</v>
      </c>
      <c r="C33" s="9">
        <f t="shared" si="1"/>
        <v>6.711844253262985</v>
      </c>
      <c r="D33" s="9">
        <f t="shared" si="2"/>
        <v>31.674369381135996</v>
      </c>
      <c r="E33" s="9">
        <f t="shared" si="3"/>
        <v>1127.2854153464589</v>
      </c>
    </row>
    <row r="34" spans="1:5" ht="15">
      <c r="A34" s="10">
        <v>21</v>
      </c>
      <c r="B34" s="9">
        <f t="shared" si="0"/>
        <v>25.10793183674287</v>
      </c>
      <c r="C34" s="9">
        <f t="shared" si="1"/>
        <v>6.566437544393126</v>
      </c>
      <c r="D34" s="9">
        <f t="shared" si="2"/>
        <v>31.674369381135996</v>
      </c>
      <c r="E34" s="9">
        <f t="shared" si="3"/>
        <v>1102.177483509716</v>
      </c>
    </row>
    <row r="35" spans="1:5" ht="15">
      <c r="A35" s="10">
        <v>22</v>
      </c>
      <c r="B35" s="9">
        <f t="shared" si="0"/>
        <v>25.254185539691896</v>
      </c>
      <c r="C35" s="9">
        <f t="shared" si="1"/>
        <v>6.420183841444099</v>
      </c>
      <c r="D35" s="9">
        <f t="shared" si="2"/>
        <v>31.674369381135996</v>
      </c>
      <c r="E35" s="9">
        <f t="shared" si="3"/>
        <v>1076.9232979700241</v>
      </c>
    </row>
    <row r="36" spans="1:5" ht="15">
      <c r="A36" s="10">
        <v>23</v>
      </c>
      <c r="B36" s="9">
        <f t="shared" si="0"/>
        <v>25.401291170460603</v>
      </c>
      <c r="C36" s="9">
        <f t="shared" si="1"/>
        <v>6.273078210675394</v>
      </c>
      <c r="D36" s="9">
        <f t="shared" si="2"/>
        <v>31.674369381135996</v>
      </c>
      <c r="E36" s="9">
        <f t="shared" si="3"/>
        <v>1051.5220067995635</v>
      </c>
    </row>
    <row r="37" spans="1:5" ht="15">
      <c r="A37" s="10">
        <v>24</v>
      </c>
      <c r="B37" s="9">
        <f t="shared" si="0"/>
        <v>25.549253691528534</v>
      </c>
      <c r="C37" s="9">
        <f t="shared" si="1"/>
        <v>6.125115689607461</v>
      </c>
      <c r="D37" s="9">
        <f t="shared" si="2"/>
        <v>31.674369381135996</v>
      </c>
      <c r="E37" s="9">
        <f t="shared" si="3"/>
        <v>1025.972753108035</v>
      </c>
    </row>
    <row r="38" spans="1:5" ht="15">
      <c r="A38" s="10">
        <v>25</v>
      </c>
      <c r="B38" s="9">
        <f t="shared" si="0"/>
        <v>25.69807809428169</v>
      </c>
      <c r="C38" s="9">
        <f t="shared" si="1"/>
        <v>5.976291286854307</v>
      </c>
      <c r="D38" s="9">
        <f t="shared" si="2"/>
        <v>31.674369381135996</v>
      </c>
      <c r="E38" s="9">
        <f t="shared" si="3"/>
        <v>1000.2746750137534</v>
      </c>
    </row>
    <row r="39" spans="1:5" ht="15">
      <c r="A39" s="10">
        <v>26</v>
      </c>
      <c r="B39" s="9">
        <f t="shared" si="0"/>
        <v>25.84776939918088</v>
      </c>
      <c r="C39" s="9">
        <f t="shared" si="1"/>
        <v>5.826599981955116</v>
      </c>
      <c r="D39" s="9">
        <f t="shared" si="2"/>
        <v>31.674369381135996</v>
      </c>
      <c r="E39" s="9">
        <f t="shared" si="3"/>
        <v>974.4269056145725</v>
      </c>
    </row>
    <row r="40" spans="1:5" ht="15">
      <c r="A40" s="10">
        <v>27</v>
      </c>
      <c r="B40" s="9">
        <f t="shared" si="0"/>
        <v>25.998332655931108</v>
      </c>
      <c r="C40" s="9">
        <f t="shared" si="1"/>
        <v>5.676036725204887</v>
      </c>
      <c r="D40" s="9">
        <f t="shared" si="2"/>
        <v>31.674369381135996</v>
      </c>
      <c r="E40" s="9">
        <f t="shared" si="3"/>
        <v>948.4285729586414</v>
      </c>
    </row>
    <row r="41" spans="1:5" ht="15">
      <c r="A41" s="10">
        <v>28</v>
      </c>
      <c r="B41" s="9">
        <f t="shared" si="0"/>
        <v>26.149772943651907</v>
      </c>
      <c r="C41" s="9">
        <f t="shared" si="1"/>
        <v>5.524596437484088</v>
      </c>
      <c r="D41" s="9">
        <f t="shared" si="2"/>
        <v>31.674369381135996</v>
      </c>
      <c r="E41" s="9">
        <f t="shared" si="3"/>
        <v>922.2788000149895</v>
      </c>
    </row>
    <row r="42" spans="1:5" ht="15">
      <c r="A42" s="10">
        <v>29</v>
      </c>
      <c r="B42" s="9">
        <f t="shared" si="0"/>
        <v>26.30209537104868</v>
      </c>
      <c r="C42" s="9">
        <f t="shared" si="1"/>
        <v>5.372274010087317</v>
      </c>
      <c r="D42" s="9">
        <f t="shared" si="2"/>
        <v>31.674369381135996</v>
      </c>
      <c r="E42" s="9">
        <f t="shared" si="3"/>
        <v>895.9767046439408</v>
      </c>
    </row>
    <row r="43" spans="1:5" ht="15">
      <c r="A43" s="10">
        <v>30</v>
      </c>
      <c r="B43" s="9">
        <f t="shared" si="0"/>
        <v>26.455305076585038</v>
      </c>
      <c r="C43" s="9">
        <f t="shared" si="1"/>
        <v>5.219064304550957</v>
      </c>
      <c r="D43" s="9">
        <f t="shared" si="2"/>
        <v>31.674369381135996</v>
      </c>
      <c r="E43" s="9">
        <f t="shared" si="3"/>
        <v>869.5213995673557</v>
      </c>
    </row>
    <row r="44" spans="1:5" ht="15">
      <c r="A44" s="10">
        <v>31</v>
      </c>
      <c r="B44" s="9">
        <f t="shared" si="0"/>
        <v>26.609407228656146</v>
      </c>
      <c r="C44" s="9">
        <f t="shared" si="1"/>
        <v>5.0649621524798505</v>
      </c>
      <c r="D44" s="9">
        <f t="shared" si="2"/>
        <v>31.674369381135996</v>
      </c>
      <c r="E44" s="9">
        <f t="shared" si="3"/>
        <v>842.9119923386996</v>
      </c>
    </row>
    <row r="45" spans="1:5" ht="15">
      <c r="A45" s="10">
        <v>32</v>
      </c>
      <c r="B45" s="9">
        <f t="shared" si="0"/>
        <v>26.76440702576307</v>
      </c>
      <c r="C45" s="9">
        <f t="shared" si="1"/>
        <v>4.909962355372928</v>
      </c>
      <c r="D45" s="9">
        <f t="shared" si="2"/>
        <v>31.674369381135996</v>
      </c>
      <c r="E45" s="9">
        <f t="shared" si="3"/>
        <v>816.1475853129366</v>
      </c>
    </row>
    <row r="46" spans="1:5" ht="15">
      <c r="A46" s="10">
        <v>33</v>
      </c>
      <c r="B46" s="9">
        <f t="shared" si="0"/>
        <v>26.920309696688136</v>
      </c>
      <c r="C46" s="9">
        <f t="shared" si="1"/>
        <v>4.754059684447858</v>
      </c>
      <c r="D46" s="9">
        <f t="shared" si="2"/>
        <v>31.674369381135996</v>
      </c>
      <c r="E46" s="9">
        <f t="shared" si="3"/>
        <v>789.2272756162484</v>
      </c>
    </row>
    <row r="47" spans="1:5" ht="15">
      <c r="A47" s="10">
        <v>34</v>
      </c>
      <c r="B47" s="9">
        <f t="shared" si="0"/>
        <v>27.07712050067135</v>
      </c>
      <c r="C47" s="9">
        <f t="shared" si="1"/>
        <v>4.597248880464649</v>
      </c>
      <c r="D47" s="9">
        <f t="shared" si="2"/>
        <v>31.674369381135996</v>
      </c>
      <c r="E47" s="9">
        <f t="shared" si="3"/>
        <v>762.1501551155771</v>
      </c>
    </row>
    <row r="48" spans="1:5" ht="15">
      <c r="A48" s="10">
        <v>35</v>
      </c>
      <c r="B48" s="9">
        <f t="shared" si="0"/>
        <v>27.234844727587756</v>
      </c>
      <c r="C48" s="9">
        <f t="shared" si="1"/>
        <v>4.439524653548239</v>
      </c>
      <c r="D48" s="9">
        <f t="shared" si="2"/>
        <v>31.674369381135996</v>
      </c>
      <c r="E48" s="9">
        <f t="shared" si="3"/>
        <v>734.9153103879894</v>
      </c>
    </row>
    <row r="49" spans="1:5" ht="15">
      <c r="A49" s="10">
        <v>36</v>
      </c>
      <c r="B49" s="9">
        <f t="shared" si="0"/>
        <v>27.393487698125956</v>
      </c>
      <c r="C49" s="9">
        <f t="shared" si="1"/>
        <v>4.2808816830100405</v>
      </c>
      <c r="D49" s="9">
        <f t="shared" si="2"/>
        <v>31.674369381135996</v>
      </c>
      <c r="E49" s="9">
        <f t="shared" si="3"/>
        <v>707.5218226898635</v>
      </c>
    </row>
    <row r="50" spans="1:5" ht="15">
      <c r="A50" s="10">
        <v>37</v>
      </c>
      <c r="B50" s="9">
        <f t="shared" si="0"/>
        <v>27.55305476396754</v>
      </c>
      <c r="C50" s="9">
        <f t="shared" si="1"/>
        <v>4.121314617168456</v>
      </c>
      <c r="D50" s="9">
        <f t="shared" si="2"/>
        <v>31.674369381135996</v>
      </c>
      <c r="E50" s="9">
        <f t="shared" si="3"/>
        <v>679.9687679258959</v>
      </c>
    </row>
    <row r="51" spans="1:5" ht="15">
      <c r="A51" s="10">
        <v>38</v>
      </c>
      <c r="B51" s="9">
        <f t="shared" si="0"/>
        <v>27.71355130796765</v>
      </c>
      <c r="C51" s="9">
        <f t="shared" si="1"/>
        <v>3.9608180731683467</v>
      </c>
      <c r="D51" s="9">
        <f t="shared" si="2"/>
        <v>31.674369381135996</v>
      </c>
      <c r="E51" s="9">
        <f t="shared" si="3"/>
        <v>652.2552166179282</v>
      </c>
    </row>
    <row r="52" spans="1:5" ht="15">
      <c r="A52" s="10">
        <v>39</v>
      </c>
      <c r="B52" s="9">
        <f t="shared" si="0"/>
        <v>27.874982744336563</v>
      </c>
      <c r="C52" s="9">
        <f t="shared" si="1"/>
        <v>3.7993866367994347</v>
      </c>
      <c r="D52" s="9">
        <f t="shared" si="2"/>
        <v>31.674369381135996</v>
      </c>
      <c r="E52" s="9">
        <f t="shared" si="3"/>
        <v>624.3802338735917</v>
      </c>
    </row>
    <row r="53" spans="1:5" ht="15">
      <c r="A53" s="10">
        <v>40</v>
      </c>
      <c r="B53" s="9">
        <f t="shared" si="0"/>
        <v>28.037354518822323</v>
      </c>
      <c r="C53" s="9">
        <f t="shared" si="1"/>
        <v>3.637014862313674</v>
      </c>
      <c r="D53" s="9">
        <f t="shared" si="2"/>
        <v>31.674369381135996</v>
      </c>
      <c r="E53" s="9">
        <f t="shared" si="3"/>
        <v>596.3428793547694</v>
      </c>
    </row>
    <row r="54" spans="1:5" ht="15">
      <c r="A54" s="10">
        <v>41</v>
      </c>
      <c r="B54" s="9">
        <f t="shared" si="0"/>
        <v>28.200672108894462</v>
      </c>
      <c r="C54" s="9">
        <f t="shared" si="1"/>
        <v>3.4736972722415342</v>
      </c>
      <c r="D54" s="9">
        <f t="shared" si="2"/>
        <v>31.674369381135996</v>
      </c>
      <c r="E54" s="9">
        <f t="shared" si="3"/>
        <v>568.1422072458749</v>
      </c>
    </row>
    <row r="55" spans="1:5" ht="15">
      <c r="A55" s="10">
        <v>42</v>
      </c>
      <c r="B55" s="9">
        <f t="shared" si="0"/>
        <v>28.364941023928772</v>
      </c>
      <c r="C55" s="9">
        <f t="shared" si="1"/>
        <v>3.309428357207224</v>
      </c>
      <c r="D55" s="9">
        <f t="shared" si="2"/>
        <v>31.674369381135996</v>
      </c>
      <c r="E55" s="9">
        <f t="shared" si="3"/>
        <v>539.7772662219462</v>
      </c>
    </row>
    <row r="56" spans="1:5" ht="15">
      <c r="A56" s="10">
        <v>43</v>
      </c>
      <c r="B56" s="9">
        <f t="shared" si="0"/>
        <v>28.530166805393158</v>
      </c>
      <c r="C56" s="9">
        <f t="shared" si="1"/>
        <v>3.1442025757428382</v>
      </c>
      <c r="D56" s="9">
        <f t="shared" si="2"/>
        <v>31.674369381135996</v>
      </c>
      <c r="E56" s="9">
        <f t="shared" si="3"/>
        <v>511.24709941655306</v>
      </c>
    </row>
    <row r="57" spans="1:5" ht="15">
      <c r="A57" s="10">
        <v>44</v>
      </c>
      <c r="B57" s="9">
        <f t="shared" si="0"/>
        <v>28.69635502703457</v>
      </c>
      <c r="C57" s="9">
        <f t="shared" si="1"/>
        <v>2.9780143541014237</v>
      </c>
      <c r="D57" s="9">
        <f t="shared" si="2"/>
        <v>31.674369381135996</v>
      </c>
      <c r="E57" s="9">
        <f t="shared" si="3"/>
        <v>482.5507443895185</v>
      </c>
    </row>
    <row r="58" spans="1:5" ht="15">
      <c r="A58" s="10">
        <v>45</v>
      </c>
      <c r="B58" s="9">
        <f t="shared" si="0"/>
        <v>28.86351129506705</v>
      </c>
      <c r="C58" s="9">
        <f t="shared" si="1"/>
        <v>2.8108580860689467</v>
      </c>
      <c r="D58" s="9">
        <f t="shared" si="2"/>
        <v>31.674369381135996</v>
      </c>
      <c r="E58" s="9">
        <f t="shared" si="3"/>
        <v>453.68723309445147</v>
      </c>
    </row>
    <row r="59" spans="1:5" ht="15">
      <c r="A59" s="10">
        <v>46</v>
      </c>
      <c r="B59" s="9">
        <f t="shared" si="0"/>
        <v>29.031641248360813</v>
      </c>
      <c r="C59" s="9">
        <f t="shared" si="1"/>
        <v>2.6427281327751815</v>
      </c>
      <c r="D59" s="9">
        <f t="shared" si="2"/>
        <v>31.674369381135996</v>
      </c>
      <c r="E59" s="9">
        <f t="shared" si="3"/>
        <v>424.65559184609066</v>
      </c>
    </row>
    <row r="60" spans="1:5" ht="15">
      <c r="A60" s="10">
        <v>47</v>
      </c>
      <c r="B60" s="9">
        <f t="shared" si="0"/>
        <v>29.200750558632517</v>
      </c>
      <c r="C60" s="9">
        <f t="shared" si="1"/>
        <v>2.4736188225034796</v>
      </c>
      <c r="D60" s="9">
        <f t="shared" si="2"/>
        <v>31.674369381135996</v>
      </c>
      <c r="E60" s="9">
        <f t="shared" si="3"/>
        <v>395.4548412874581</v>
      </c>
    </row>
    <row r="61" spans="1:5" ht="15">
      <c r="A61" s="10">
        <v>48</v>
      </c>
      <c r="B61" s="9">
        <f t="shared" si="0"/>
        <v>29.37084493063655</v>
      </c>
      <c r="C61" s="9">
        <f t="shared" si="1"/>
        <v>2.303524450499445</v>
      </c>
      <c r="D61" s="9">
        <f t="shared" si="2"/>
        <v>31.674369381135996</v>
      </c>
      <c r="E61" s="9">
        <f t="shared" si="3"/>
        <v>366.08399635682156</v>
      </c>
    </row>
    <row r="62" spans="1:5" ht="15">
      <c r="A62" s="10">
        <v>49</v>
      </c>
      <c r="B62" s="9">
        <f t="shared" si="0"/>
        <v>29.541930102357508</v>
      </c>
      <c r="C62" s="9">
        <f t="shared" si="1"/>
        <v>2.132439278778487</v>
      </c>
      <c r="D62" s="9">
        <f t="shared" si="2"/>
        <v>31.674369381135996</v>
      </c>
      <c r="E62" s="9">
        <f t="shared" si="3"/>
        <v>336.54206625446403</v>
      </c>
    </row>
    <row r="63" spans="1:5" ht="15">
      <c r="A63" s="10">
        <v>50</v>
      </c>
      <c r="B63" s="9">
        <f t="shared" si="0"/>
        <v>29.71401184520374</v>
      </c>
      <c r="C63" s="9">
        <f t="shared" si="1"/>
        <v>1.9603575359322554</v>
      </c>
      <c r="D63" s="9">
        <f t="shared" si="2"/>
        <v>31.674369381135996</v>
      </c>
      <c r="E63" s="9">
        <f t="shared" si="3"/>
        <v>306.8280544092603</v>
      </c>
    </row>
    <row r="64" spans="1:5" ht="15">
      <c r="A64" s="10">
        <v>51</v>
      </c>
      <c r="B64" s="9">
        <f t="shared" si="0"/>
        <v>29.887095964202054</v>
      </c>
      <c r="C64" s="9">
        <f t="shared" si="1"/>
        <v>1.7872734169339437</v>
      </c>
      <c r="D64" s="9">
        <f t="shared" si="2"/>
        <v>31.674369381135996</v>
      </c>
      <c r="E64" s="9">
        <f t="shared" si="3"/>
        <v>276.94095844505824</v>
      </c>
    </row>
    <row r="65" spans="1:5" ht="15">
      <c r="A65" s="10">
        <v>52</v>
      </c>
      <c r="B65" s="9">
        <f t="shared" si="0"/>
        <v>30.06118829819353</v>
      </c>
      <c r="C65" s="9">
        <f t="shared" si="1"/>
        <v>1.613181082942466</v>
      </c>
      <c r="D65" s="9">
        <f t="shared" si="2"/>
        <v>31.674369381135996</v>
      </c>
      <c r="E65" s="9">
        <f t="shared" si="3"/>
        <v>246.8797701468647</v>
      </c>
    </row>
    <row r="66" spans="1:5" ht="15">
      <c r="A66" s="10">
        <v>53</v>
      </c>
      <c r="B66" s="9">
        <f t="shared" si="0"/>
        <v>30.236294720030507</v>
      </c>
      <c r="C66" s="9">
        <f t="shared" si="1"/>
        <v>1.4380746611054889</v>
      </c>
      <c r="D66" s="9">
        <f t="shared" si="2"/>
        <v>31.674369381135996</v>
      </c>
      <c r="E66" s="9">
        <f t="shared" si="3"/>
        <v>216.6434754268342</v>
      </c>
    </row>
    <row r="67" spans="1:5" ht="15">
      <c r="A67" s="10">
        <v>54</v>
      </c>
      <c r="B67" s="9">
        <f t="shared" si="0"/>
        <v>30.412421136774686</v>
      </c>
      <c r="C67" s="9">
        <f t="shared" si="1"/>
        <v>1.2619482443613113</v>
      </c>
      <c r="D67" s="9">
        <f t="shared" si="2"/>
        <v>31.674369381135996</v>
      </c>
      <c r="E67" s="9">
        <f t="shared" si="3"/>
        <v>186.2310542900595</v>
      </c>
    </row>
    <row r="68" spans="1:5" ht="15">
      <c r="A68" s="10">
        <v>55</v>
      </c>
      <c r="B68" s="9">
        <f t="shared" si="0"/>
        <v>30.5895734898964</v>
      </c>
      <c r="C68" s="9">
        <f t="shared" si="1"/>
        <v>1.084795891239599</v>
      </c>
      <c r="D68" s="9">
        <f t="shared" si="2"/>
        <v>31.674369381135996</v>
      </c>
      <c r="E68" s="9">
        <f t="shared" si="3"/>
        <v>155.6414808001631</v>
      </c>
    </row>
    <row r="69" spans="1:5" ht="15">
      <c r="A69" s="10">
        <v>56</v>
      </c>
      <c r="B69" s="9">
        <f t="shared" si="0"/>
        <v>30.767757755475042</v>
      </c>
      <c r="C69" s="9">
        <f t="shared" si="1"/>
        <v>0.9066116256609524</v>
      </c>
      <c r="D69" s="9">
        <f t="shared" si="2"/>
        <v>31.674369381135996</v>
      </c>
      <c r="E69" s="9">
        <f t="shared" si="3"/>
        <v>124.87372304468805</v>
      </c>
    </row>
    <row r="70" spans="1:5" ht="15">
      <c r="A70" s="10">
        <v>57</v>
      </c>
      <c r="B70" s="9">
        <f t="shared" si="0"/>
        <v>30.946979944400685</v>
      </c>
      <c r="C70" s="9">
        <f t="shared" si="1"/>
        <v>0.7273894367353102</v>
      </c>
      <c r="D70" s="9">
        <f t="shared" si="2"/>
        <v>31.674369381135996</v>
      </c>
      <c r="E70" s="9">
        <f t="shared" si="3"/>
        <v>93.92674310028737</v>
      </c>
    </row>
    <row r="71" spans="1:5" ht="15">
      <c r="A71" s="10">
        <v>58</v>
      </c>
      <c r="B71" s="9">
        <f t="shared" si="0"/>
        <v>31.12724610257682</v>
      </c>
      <c r="C71" s="9">
        <f t="shared" si="1"/>
        <v>0.5471232785591762</v>
      </c>
      <c r="D71" s="9">
        <f t="shared" si="2"/>
        <v>31.674369381135996</v>
      </c>
      <c r="E71" s="9">
        <f t="shared" si="3"/>
        <v>62.79949699771055</v>
      </c>
    </row>
    <row r="72" spans="1:5" ht="15">
      <c r="A72" s="10">
        <v>59</v>
      </c>
      <c r="B72" s="9">
        <f t="shared" si="0"/>
        <v>31.30856231112433</v>
      </c>
      <c r="C72" s="9">
        <f t="shared" si="1"/>
        <v>0.36580707001166635</v>
      </c>
      <c r="D72" s="9">
        <f t="shared" si="2"/>
        <v>31.674369381135996</v>
      </c>
      <c r="E72" s="9">
        <f t="shared" si="3"/>
        <v>31.49093468658622</v>
      </c>
    </row>
    <row r="73" spans="1:5" ht="15">
      <c r="A73" s="10">
        <v>60</v>
      </c>
      <c r="B73" s="9">
        <f t="shared" si="0"/>
        <v>31.49093468658663</v>
      </c>
      <c r="C73" s="9">
        <f t="shared" si="1"/>
        <v>0.18343469454936712</v>
      </c>
      <c r="D73" s="9">
        <f t="shared" si="2"/>
        <v>31.674369381135996</v>
      </c>
      <c r="E73" s="9">
        <f t="shared" si="3"/>
        <v>-4.121147867408581E-13</v>
      </c>
    </row>
    <row r="74" spans="2:5" ht="15">
      <c r="B74" s="3"/>
      <c r="C74" s="3"/>
      <c r="D74" s="3"/>
      <c r="E74" s="3"/>
    </row>
    <row r="75" spans="2:5" ht="15">
      <c r="B75" s="3"/>
      <c r="C75" s="3"/>
      <c r="D75" s="3"/>
      <c r="E75" s="3"/>
    </row>
    <row r="76" spans="2:5" ht="15">
      <c r="B76" s="3"/>
      <c r="C76" s="3"/>
      <c r="D76" s="3"/>
      <c r="E76" s="3"/>
    </row>
    <row r="77" spans="2:5" ht="15">
      <c r="B77" s="3"/>
      <c r="C77" s="3"/>
      <c r="D77" s="3"/>
      <c r="E77" s="3"/>
    </row>
    <row r="78" spans="2:5" ht="15">
      <c r="B78" s="3"/>
      <c r="C78" s="3"/>
      <c r="D78" s="3"/>
      <c r="E78" s="3"/>
    </row>
    <row r="79" spans="2:5" ht="15">
      <c r="B79" s="3"/>
      <c r="C79" s="3"/>
      <c r="D79" s="3"/>
      <c r="E79" s="3"/>
    </row>
    <row r="80" spans="2:5" ht="15">
      <c r="B80" s="3"/>
      <c r="C80" s="3"/>
      <c r="D80" s="3"/>
      <c r="E80" s="3"/>
    </row>
    <row r="81" spans="2:5" ht="15">
      <c r="B81" s="3"/>
      <c r="C81" s="3"/>
      <c r="D81" s="3"/>
      <c r="E81" s="3"/>
    </row>
    <row r="82" spans="2:5" ht="15">
      <c r="B82" s="3"/>
      <c r="C82" s="3"/>
      <c r="D82" s="3"/>
      <c r="E82" s="3"/>
    </row>
    <row r="83" spans="2:5" ht="15">
      <c r="B83" s="3"/>
      <c r="C83" s="3"/>
      <c r="D83" s="3"/>
      <c r="E83" s="3"/>
    </row>
    <row r="84" spans="2:5" ht="15">
      <c r="B84" s="3"/>
      <c r="C84" s="3"/>
      <c r="D84" s="3"/>
      <c r="E84" s="3"/>
    </row>
    <row r="85" spans="2:5" ht="15">
      <c r="B85" s="3"/>
      <c r="C85" s="3"/>
      <c r="D85" s="3"/>
      <c r="E85" s="3"/>
    </row>
    <row r="86" spans="2:5" ht="15">
      <c r="B86" s="3"/>
      <c r="C86" s="3"/>
      <c r="D86" s="3"/>
      <c r="E86" s="3"/>
    </row>
    <row r="87" spans="2:5" ht="15">
      <c r="B87" s="3"/>
      <c r="C87" s="3"/>
      <c r="D87" s="3"/>
      <c r="E87" s="3"/>
    </row>
    <row r="88" spans="2:5" ht="15">
      <c r="B88" s="3"/>
      <c r="C88" s="3"/>
      <c r="D88" s="3"/>
      <c r="E88" s="3"/>
    </row>
    <row r="89" spans="2:5" ht="15">
      <c r="B89" s="3"/>
      <c r="C89" s="3"/>
      <c r="D89" s="3"/>
      <c r="E89" s="3"/>
    </row>
    <row r="90" spans="2:5" ht="15">
      <c r="B90" s="3"/>
      <c r="C90" s="3"/>
      <c r="D90" s="3"/>
      <c r="E90" s="3"/>
    </row>
    <row r="91" spans="2:5" ht="15">
      <c r="B91" s="3"/>
      <c r="C91" s="3"/>
      <c r="D91" s="3"/>
      <c r="E91" s="3"/>
    </row>
    <row r="92" spans="2:5" ht="15">
      <c r="B92" s="3"/>
      <c r="C92" s="3"/>
      <c r="D92" s="3"/>
      <c r="E92" s="3"/>
    </row>
    <row r="93" spans="2:5" ht="15">
      <c r="B93" s="3"/>
      <c r="C93" s="3"/>
      <c r="D93" s="3"/>
      <c r="E93" s="3"/>
    </row>
    <row r="94" spans="2:5" ht="15">
      <c r="B94" s="3"/>
      <c r="C94" s="3"/>
      <c r="D94" s="3"/>
      <c r="E94" s="3"/>
    </row>
    <row r="95" spans="2:5" ht="15">
      <c r="B95" s="3"/>
      <c r="C95" s="3"/>
      <c r="D95" s="3"/>
      <c r="E95" s="3"/>
    </row>
    <row r="96" spans="2:5" ht="15">
      <c r="B96" s="3"/>
      <c r="C96" s="3"/>
      <c r="D96" s="3"/>
      <c r="E96" s="3"/>
    </row>
    <row r="97" spans="2:5" ht="15">
      <c r="B97" s="3"/>
      <c r="C97" s="3"/>
      <c r="D97" s="3"/>
      <c r="E97" s="3"/>
    </row>
    <row r="98" spans="2:5" ht="15">
      <c r="B98" s="3"/>
      <c r="C98" s="3"/>
      <c r="D98" s="3"/>
      <c r="E98" s="3"/>
    </row>
    <row r="99" spans="2:5" ht="15">
      <c r="B99" s="3"/>
      <c r="C99" s="3"/>
      <c r="D99" s="3"/>
      <c r="E99" s="3"/>
    </row>
    <row r="100" spans="2:5" ht="15">
      <c r="B100" s="3"/>
      <c r="C100" s="3"/>
      <c r="D100" s="3"/>
      <c r="E100" s="3"/>
    </row>
    <row r="101" spans="2:5" ht="15">
      <c r="B101" s="3"/>
      <c r="C101" s="3"/>
      <c r="D101" s="3"/>
      <c r="E101" s="3"/>
    </row>
    <row r="102" spans="2:5" ht="15">
      <c r="B102" s="3"/>
      <c r="C102" s="3"/>
      <c r="D102" s="3"/>
      <c r="E102" s="3"/>
    </row>
    <row r="103" spans="2:5" ht="15">
      <c r="B103" s="3"/>
      <c r="C103" s="3"/>
      <c r="D103" s="3"/>
      <c r="E103" s="3"/>
    </row>
    <row r="104" spans="2:5" ht="15">
      <c r="B104" s="3"/>
      <c r="C104" s="3"/>
      <c r="D104" s="3"/>
      <c r="E104" s="3"/>
    </row>
    <row r="105" spans="2:5" ht="15">
      <c r="B105" s="3"/>
      <c r="C105" s="3"/>
      <c r="D105" s="3"/>
      <c r="E105" s="3"/>
    </row>
    <row r="106" spans="2:5" ht="15">
      <c r="B106" s="3"/>
      <c r="C106" s="3"/>
      <c r="D106" s="3"/>
      <c r="E106" s="3"/>
    </row>
    <row r="107" spans="2:5" ht="15">
      <c r="B107" s="3"/>
      <c r="C107" s="3"/>
      <c r="D107" s="3"/>
      <c r="E107" s="3"/>
    </row>
    <row r="108" spans="2:5" ht="15">
      <c r="B108" s="3"/>
      <c r="C108" s="3"/>
      <c r="D108" s="3"/>
      <c r="E108" s="3"/>
    </row>
    <row r="109" spans="2:5" ht="15">
      <c r="B109" s="3"/>
      <c r="C109" s="3"/>
      <c r="D109" s="3"/>
      <c r="E109" s="3"/>
    </row>
  </sheetData>
  <sheetProtection password="CEF1" sheet="1" objects="1" scenarios="1" selectLockedCells="1"/>
  <conditionalFormatting sqref="C4">
    <cfRule type="cellIs" priority="1" dxfId="3" operator="greaterThan" stopIfTrue="1">
      <formula>5</formula>
    </cfRule>
    <cfRule type="cellIs" priority="2" dxfId="3" operator="greaterThan" stopIfTrue="1">
      <formula>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7.140625" style="2" customWidth="1"/>
    <col min="2" max="2" width="19.7109375" style="2" customWidth="1"/>
    <col min="3" max="3" width="12.8515625" style="2" customWidth="1"/>
    <col min="4" max="4" width="14.00390625" style="2" customWidth="1"/>
    <col min="5" max="5" width="21.00390625" style="2" customWidth="1"/>
    <col min="6" max="7" width="9.140625" style="2" customWidth="1"/>
    <col min="8" max="8" width="14.28125" style="2" bestFit="1" customWidth="1"/>
    <col min="9" max="16384" width="9.140625" style="2" customWidth="1"/>
  </cols>
  <sheetData>
    <row r="1" ht="15">
      <c r="A1" s="1" t="s">
        <v>11</v>
      </c>
    </row>
    <row r="3" spans="1:4" ht="15">
      <c r="A3" s="2" t="s">
        <v>14</v>
      </c>
      <c r="C3" s="6">
        <v>2650</v>
      </c>
      <c r="D3" s="2" t="s">
        <v>8</v>
      </c>
    </row>
    <row r="4" spans="1:4" ht="15">
      <c r="A4" s="2" t="s">
        <v>0</v>
      </c>
      <c r="C4" s="6">
        <v>8</v>
      </c>
      <c r="D4" s="2" t="s">
        <v>9</v>
      </c>
    </row>
    <row r="5" spans="1:4" ht="15">
      <c r="A5" s="2" t="s">
        <v>6</v>
      </c>
      <c r="C5" s="7">
        <v>0.0699</v>
      </c>
      <c r="D5" s="2" t="s">
        <v>1</v>
      </c>
    </row>
    <row r="7" ht="15">
      <c r="A7" s="8" t="s">
        <v>13</v>
      </c>
    </row>
    <row r="9" spans="1:4" ht="15">
      <c r="A9" s="2" t="s">
        <v>19</v>
      </c>
      <c r="D9" s="3">
        <f>C3+D10</f>
        <v>3336.817934324249</v>
      </c>
    </row>
    <row r="10" spans="1:4" ht="15">
      <c r="A10" s="2" t="s">
        <v>2</v>
      </c>
      <c r="D10" s="3">
        <f>SUM(C14:C73)</f>
        <v>686.8179343242489</v>
      </c>
    </row>
    <row r="11" spans="1:4" ht="15">
      <c r="A11" s="2" t="s">
        <v>4</v>
      </c>
      <c r="D11" s="3">
        <f>D10/C4/12</f>
        <v>7.154353482544259</v>
      </c>
    </row>
    <row r="13" spans="1:5" ht="15">
      <c r="A13" s="5" t="s">
        <v>3</v>
      </c>
      <c r="B13" s="5" t="s">
        <v>15</v>
      </c>
      <c r="C13" s="5" t="s">
        <v>17</v>
      </c>
      <c r="D13" s="5" t="s">
        <v>18</v>
      </c>
      <c r="E13" s="5" t="s">
        <v>16</v>
      </c>
    </row>
    <row r="14" spans="1:8" ht="17.25">
      <c r="A14" s="10">
        <v>1</v>
      </c>
      <c r="B14" s="9">
        <f>IF(A14&gt;$C$4*12,"",D14-C14)</f>
        <v>20.679914153313838</v>
      </c>
      <c r="C14" s="9">
        <f>IF(A14&gt;$C$4*12,"",(-IPMT($C$5/12,A14,$C$4*12,$C$3,0)))</f>
        <v>15.436250000000001</v>
      </c>
      <c r="D14" s="9">
        <f>IF(A14&gt;$C$4*12,"",(-PMT($C$5/12,$C$4*12,$C$3)))</f>
        <v>36.11616415331384</v>
      </c>
      <c r="E14" s="9">
        <f>IF(A14&gt;C4*12,"",$C$3-B14)</f>
        <v>2629.320085846686</v>
      </c>
      <c r="F14" s="3"/>
      <c r="H14" s="4"/>
    </row>
    <row r="15" spans="1:5" ht="15">
      <c r="A15" s="10">
        <v>2</v>
      </c>
      <c r="B15" s="9">
        <f aca="true" t="shared" si="0" ref="B15:B78">IF(A15&gt;$C$4*12,"",D15-C15)</f>
        <v>20.800374653256892</v>
      </c>
      <c r="C15" s="9">
        <f aca="true" t="shared" si="1" ref="C15:C78">IF(A15&gt;$C$4*12,"",(-IPMT($C$5/12,A15,$C$4*12,$C$3,0)))</f>
        <v>15.315789500056948</v>
      </c>
      <c r="D15" s="9">
        <f aca="true" t="shared" si="2" ref="D15:D78">IF(A15&gt;$C$4*12,"",(-PMT($C$5/12,$C$4*12,$C$3)))</f>
        <v>36.11616415331384</v>
      </c>
      <c r="E15" s="9">
        <f>IF(A14&gt;$C$4*12,"",E14-B15)</f>
        <v>2608.5197111934294</v>
      </c>
    </row>
    <row r="16" spans="1:5" ht="15">
      <c r="A16" s="10">
        <v>3</v>
      </c>
      <c r="B16" s="9">
        <f t="shared" si="0"/>
        <v>20.921536835612113</v>
      </c>
      <c r="C16" s="9">
        <f t="shared" si="1"/>
        <v>15.194627317701727</v>
      </c>
      <c r="D16" s="9">
        <f t="shared" si="2"/>
        <v>36.11616415331384</v>
      </c>
      <c r="E16" s="9">
        <f aca="true" t="shared" si="3" ref="E16:E79">IF(A15&gt;$C$4*12,"",E15-B16)</f>
        <v>2587.5981743578172</v>
      </c>
    </row>
    <row r="17" spans="1:5" ht="15">
      <c r="A17" s="10">
        <v>4</v>
      </c>
      <c r="B17" s="9">
        <f t="shared" si="0"/>
        <v>21.043404787679552</v>
      </c>
      <c r="C17" s="9">
        <f t="shared" si="1"/>
        <v>15.072759365634287</v>
      </c>
      <c r="D17" s="9">
        <f t="shared" si="2"/>
        <v>36.11616415331384</v>
      </c>
      <c r="E17" s="9">
        <f t="shared" si="3"/>
        <v>2566.5547695701375</v>
      </c>
    </row>
    <row r="18" spans="1:5" ht="15">
      <c r="A18" s="10">
        <v>5</v>
      </c>
      <c r="B18" s="9">
        <f t="shared" si="0"/>
        <v>21.16598262056779</v>
      </c>
      <c r="C18" s="9">
        <f t="shared" si="1"/>
        <v>14.950181532746052</v>
      </c>
      <c r="D18" s="9">
        <f t="shared" si="2"/>
        <v>36.11616415331384</v>
      </c>
      <c r="E18" s="9">
        <f t="shared" si="3"/>
        <v>2545.3887869495697</v>
      </c>
    </row>
    <row r="19" spans="1:5" ht="15">
      <c r="A19" s="10">
        <v>6</v>
      </c>
      <c r="B19" s="9">
        <f t="shared" si="0"/>
        <v>21.289274469332597</v>
      </c>
      <c r="C19" s="9">
        <f t="shared" si="1"/>
        <v>14.826889683981245</v>
      </c>
      <c r="D19" s="9">
        <f t="shared" si="2"/>
        <v>36.11616415331384</v>
      </c>
      <c r="E19" s="9">
        <f t="shared" si="3"/>
        <v>2524.099512480237</v>
      </c>
    </row>
    <row r="20" spans="1:5" ht="15">
      <c r="A20" s="10">
        <v>7</v>
      </c>
      <c r="B20" s="9">
        <f t="shared" si="0"/>
        <v>21.413284493116457</v>
      </c>
      <c r="C20" s="9">
        <f t="shared" si="1"/>
        <v>14.702879660197384</v>
      </c>
      <c r="D20" s="9">
        <f t="shared" si="2"/>
        <v>36.11616415331384</v>
      </c>
      <c r="E20" s="9">
        <f t="shared" si="3"/>
        <v>2502.6862279871207</v>
      </c>
    </row>
    <row r="21" spans="1:5" ht="15">
      <c r="A21" s="10">
        <v>8</v>
      </c>
      <c r="B21" s="9">
        <f t="shared" si="0"/>
        <v>21.53801687528886</v>
      </c>
      <c r="C21" s="9">
        <f t="shared" si="1"/>
        <v>14.578147278024979</v>
      </c>
      <c r="D21" s="9">
        <f t="shared" si="2"/>
        <v>36.11616415331384</v>
      </c>
      <c r="E21" s="9">
        <f t="shared" si="3"/>
        <v>2481.1482111118316</v>
      </c>
    </row>
    <row r="22" spans="1:5" ht="15">
      <c r="A22" s="10">
        <v>9</v>
      </c>
      <c r="B22" s="9">
        <f t="shared" si="0"/>
        <v>21.66347582358742</v>
      </c>
      <c r="C22" s="9">
        <f t="shared" si="1"/>
        <v>14.452688329726422</v>
      </c>
      <c r="D22" s="9">
        <f t="shared" si="2"/>
        <v>36.11616415331384</v>
      </c>
      <c r="E22" s="9">
        <f t="shared" si="3"/>
        <v>2459.4847352882443</v>
      </c>
    </row>
    <row r="23" spans="1:5" ht="15">
      <c r="A23" s="10">
        <v>10</v>
      </c>
      <c r="B23" s="9">
        <f t="shared" si="0"/>
        <v>21.789665570259814</v>
      </c>
      <c r="C23" s="9">
        <f t="shared" si="1"/>
        <v>14.326498583054027</v>
      </c>
      <c r="D23" s="9">
        <f t="shared" si="2"/>
        <v>36.11616415331384</v>
      </c>
      <c r="E23" s="9">
        <f t="shared" si="3"/>
        <v>2437.6950697179846</v>
      </c>
    </row>
    <row r="24" spans="1:5" ht="15">
      <c r="A24" s="10">
        <v>11</v>
      </c>
      <c r="B24" s="9">
        <f t="shared" si="0"/>
        <v>21.916590372206578</v>
      </c>
      <c r="C24" s="9">
        <f t="shared" si="1"/>
        <v>14.199573781107263</v>
      </c>
      <c r="D24" s="9">
        <f t="shared" si="2"/>
        <v>36.11616415331384</v>
      </c>
      <c r="E24" s="9">
        <f t="shared" si="3"/>
        <v>2415.778479345778</v>
      </c>
    </row>
    <row r="25" spans="1:5" ht="15">
      <c r="A25" s="10">
        <v>12</v>
      </c>
      <c r="B25" s="9">
        <f t="shared" si="0"/>
        <v>22.04425451112468</v>
      </c>
      <c r="C25" s="9">
        <f t="shared" si="1"/>
        <v>14.071909642189159</v>
      </c>
      <c r="D25" s="9">
        <f t="shared" si="2"/>
        <v>36.11616415331384</v>
      </c>
      <c r="E25" s="9">
        <f t="shared" si="3"/>
        <v>2393.7342248346536</v>
      </c>
    </row>
    <row r="26" spans="1:5" ht="15">
      <c r="A26" s="10">
        <v>13</v>
      </c>
      <c r="B26" s="9">
        <f t="shared" si="0"/>
        <v>22.17266229365198</v>
      </c>
      <c r="C26" s="9">
        <f t="shared" si="1"/>
        <v>13.943501859661858</v>
      </c>
      <c r="D26" s="9">
        <f t="shared" si="2"/>
        <v>36.11616415331384</v>
      </c>
      <c r="E26" s="9">
        <f t="shared" si="3"/>
        <v>2371.5615625410014</v>
      </c>
    </row>
    <row r="27" spans="1:5" ht="15">
      <c r="A27" s="10">
        <v>14</v>
      </c>
      <c r="B27" s="9">
        <f t="shared" si="0"/>
        <v>22.301818051512505</v>
      </c>
      <c r="C27" s="9">
        <f t="shared" si="1"/>
        <v>13.814346101801334</v>
      </c>
      <c r="D27" s="9">
        <f t="shared" si="2"/>
        <v>36.11616415331384</v>
      </c>
      <c r="E27" s="9">
        <f t="shared" si="3"/>
        <v>2349.259744489489</v>
      </c>
    </row>
    <row r="28" spans="1:5" ht="15">
      <c r="A28" s="10">
        <v>15</v>
      </c>
      <c r="B28" s="9">
        <f t="shared" si="0"/>
        <v>22.431726141662566</v>
      </c>
      <c r="C28" s="9">
        <f t="shared" si="1"/>
        <v>13.684438011651276</v>
      </c>
      <c r="D28" s="9">
        <f t="shared" si="2"/>
        <v>36.11616415331384</v>
      </c>
      <c r="E28" s="9">
        <f t="shared" si="3"/>
        <v>2326.8280183478264</v>
      </c>
    </row>
    <row r="29" spans="1:5" ht="15">
      <c r="A29" s="10">
        <v>16</v>
      </c>
      <c r="B29" s="9">
        <f t="shared" si="0"/>
        <v>22.562390946437752</v>
      </c>
      <c r="C29" s="9">
        <f t="shared" si="1"/>
        <v>13.55377320687609</v>
      </c>
      <c r="D29" s="9">
        <f t="shared" si="2"/>
        <v>36.11616415331384</v>
      </c>
      <c r="E29" s="9">
        <f t="shared" si="3"/>
        <v>2304.2656274013884</v>
      </c>
    </row>
    <row r="30" spans="1:5" ht="15">
      <c r="A30" s="10">
        <v>17</v>
      </c>
      <c r="B30" s="9">
        <f t="shared" si="0"/>
        <v>22.69381687370075</v>
      </c>
      <c r="C30" s="9">
        <f t="shared" si="1"/>
        <v>13.422347279613088</v>
      </c>
      <c r="D30" s="9">
        <f t="shared" si="2"/>
        <v>36.11616415331384</v>
      </c>
      <c r="E30" s="9">
        <f t="shared" si="3"/>
        <v>2281.571810527688</v>
      </c>
    </row>
    <row r="31" spans="1:5" ht="15">
      <c r="A31" s="10">
        <v>18</v>
      </c>
      <c r="B31" s="9">
        <f t="shared" si="0"/>
        <v>22.826008356990055</v>
      </c>
      <c r="C31" s="9">
        <f t="shared" si="1"/>
        <v>13.290155796323784</v>
      </c>
      <c r="D31" s="9">
        <f t="shared" si="2"/>
        <v>36.11616415331384</v>
      </c>
      <c r="E31" s="9">
        <f t="shared" si="3"/>
        <v>2258.745802170698</v>
      </c>
    </row>
    <row r="32" spans="1:5" ht="15">
      <c r="A32" s="10">
        <v>19</v>
      </c>
      <c r="B32" s="9">
        <f t="shared" si="0"/>
        <v>22.958969855669523</v>
      </c>
      <c r="C32" s="9">
        <f t="shared" si="1"/>
        <v>13.157194297644317</v>
      </c>
      <c r="D32" s="9">
        <f t="shared" si="2"/>
        <v>36.11616415331384</v>
      </c>
      <c r="E32" s="9">
        <f t="shared" si="3"/>
        <v>2235.7868323150283</v>
      </c>
    </row>
    <row r="33" spans="1:5" ht="15">
      <c r="A33" s="10">
        <v>20</v>
      </c>
      <c r="B33" s="9">
        <f t="shared" si="0"/>
        <v>23.092705855078798</v>
      </c>
      <c r="C33" s="9">
        <f t="shared" si="1"/>
        <v>13.023458298235044</v>
      </c>
      <c r="D33" s="9">
        <f t="shared" si="2"/>
        <v>36.11616415331384</v>
      </c>
      <c r="E33" s="9">
        <f t="shared" si="3"/>
        <v>2212.6941264599495</v>
      </c>
    </row>
    <row r="34" spans="1:5" ht="15">
      <c r="A34" s="10">
        <v>21</v>
      </c>
      <c r="B34" s="9">
        <f t="shared" si="0"/>
        <v>23.227220866684632</v>
      </c>
      <c r="C34" s="9">
        <f t="shared" si="1"/>
        <v>12.888943286629209</v>
      </c>
      <c r="D34" s="9">
        <f t="shared" si="2"/>
        <v>36.11616415331384</v>
      </c>
      <c r="E34" s="9">
        <f t="shared" si="3"/>
        <v>2189.466905593265</v>
      </c>
    </row>
    <row r="35" spans="1:5" ht="15">
      <c r="A35" s="10">
        <v>22</v>
      </c>
      <c r="B35" s="9">
        <f t="shared" si="0"/>
        <v>23.36251942823307</v>
      </c>
      <c r="C35" s="9">
        <f t="shared" si="1"/>
        <v>12.75364472508077</v>
      </c>
      <c r="D35" s="9">
        <f t="shared" si="2"/>
        <v>36.11616415331384</v>
      </c>
      <c r="E35" s="9">
        <f t="shared" si="3"/>
        <v>2166.104386165032</v>
      </c>
    </row>
    <row r="36" spans="1:5" ht="15">
      <c r="A36" s="10">
        <v>23</v>
      </c>
      <c r="B36" s="9">
        <f t="shared" si="0"/>
        <v>23.498606103902528</v>
      </c>
      <c r="C36" s="9">
        <f t="shared" si="1"/>
        <v>12.617558049411311</v>
      </c>
      <c r="D36" s="9">
        <f t="shared" si="2"/>
        <v>36.11616415331384</v>
      </c>
      <c r="E36" s="9">
        <f t="shared" si="3"/>
        <v>2142.6057800611293</v>
      </c>
    </row>
    <row r="37" spans="1:5" ht="15">
      <c r="A37" s="10">
        <v>24</v>
      </c>
      <c r="B37" s="9">
        <f t="shared" si="0"/>
        <v>23.63548548445776</v>
      </c>
      <c r="C37" s="9">
        <f t="shared" si="1"/>
        <v>12.48067866885608</v>
      </c>
      <c r="D37" s="9">
        <f t="shared" si="2"/>
        <v>36.11616415331384</v>
      </c>
      <c r="E37" s="9">
        <f t="shared" si="3"/>
        <v>2118.9702945766717</v>
      </c>
    </row>
    <row r="38" spans="1:5" ht="15">
      <c r="A38" s="10">
        <v>25</v>
      </c>
      <c r="B38" s="9">
        <f t="shared" si="0"/>
        <v>23.773162187404726</v>
      </c>
      <c r="C38" s="9">
        <f t="shared" si="1"/>
        <v>12.343001965909114</v>
      </c>
      <c r="D38" s="9">
        <f t="shared" si="2"/>
        <v>36.11616415331384</v>
      </c>
      <c r="E38" s="9">
        <f t="shared" si="3"/>
        <v>2095.197132389267</v>
      </c>
    </row>
    <row r="39" spans="1:5" ht="15">
      <c r="A39" s="10">
        <v>26</v>
      </c>
      <c r="B39" s="9">
        <f t="shared" si="0"/>
        <v>23.91164085714636</v>
      </c>
      <c r="C39" s="9">
        <f t="shared" si="1"/>
        <v>12.20452329616748</v>
      </c>
      <c r="D39" s="9">
        <f t="shared" si="2"/>
        <v>36.11616415331384</v>
      </c>
      <c r="E39" s="9">
        <f t="shared" si="3"/>
        <v>2071.285491532121</v>
      </c>
    </row>
    <row r="40" spans="1:5" ht="15">
      <c r="A40" s="10">
        <v>27</v>
      </c>
      <c r="B40" s="9">
        <f t="shared" si="0"/>
        <v>24.050926165139238</v>
      </c>
      <c r="C40" s="9">
        <f t="shared" si="1"/>
        <v>12.065237988174601</v>
      </c>
      <c r="D40" s="9">
        <f t="shared" si="2"/>
        <v>36.11616415331384</v>
      </c>
      <c r="E40" s="9">
        <f t="shared" si="3"/>
        <v>2047.2345653669815</v>
      </c>
    </row>
    <row r="41" spans="1:5" ht="15">
      <c r="A41" s="10">
        <v>28</v>
      </c>
      <c r="B41" s="9">
        <f t="shared" si="0"/>
        <v>24.191022810051173</v>
      </c>
      <c r="C41" s="9">
        <f t="shared" si="1"/>
        <v>11.925141343262668</v>
      </c>
      <c r="D41" s="9">
        <f t="shared" si="2"/>
        <v>36.11616415331384</v>
      </c>
      <c r="E41" s="9">
        <f t="shared" si="3"/>
        <v>2023.0435425569303</v>
      </c>
    </row>
    <row r="42" spans="1:5" ht="15">
      <c r="A42" s="10">
        <v>29</v>
      </c>
      <c r="B42" s="9">
        <f t="shared" si="0"/>
        <v>24.33193551791972</v>
      </c>
      <c r="C42" s="9">
        <f t="shared" si="1"/>
        <v>11.784228635394118</v>
      </c>
      <c r="D42" s="9">
        <f t="shared" si="2"/>
        <v>36.11616415331384</v>
      </c>
      <c r="E42" s="9">
        <f t="shared" si="3"/>
        <v>1998.7116070390107</v>
      </c>
    </row>
    <row r="43" spans="1:5" ht="15">
      <c r="A43" s="10">
        <v>30</v>
      </c>
      <c r="B43" s="9">
        <f t="shared" si="0"/>
        <v>24.473669042311606</v>
      </c>
      <c r="C43" s="9">
        <f t="shared" si="1"/>
        <v>11.642495111002235</v>
      </c>
      <c r="D43" s="9">
        <f t="shared" si="2"/>
        <v>36.11616415331384</v>
      </c>
      <c r="E43" s="9">
        <f t="shared" si="3"/>
        <v>1974.237937996699</v>
      </c>
    </row>
    <row r="44" spans="1:5" ht="15">
      <c r="A44" s="10">
        <v>31</v>
      </c>
      <c r="B44" s="9">
        <f t="shared" si="0"/>
        <v>24.61622816448307</v>
      </c>
      <c r="C44" s="9">
        <f t="shared" si="1"/>
        <v>11.499935988830773</v>
      </c>
      <c r="D44" s="9">
        <f t="shared" si="2"/>
        <v>36.11616415331384</v>
      </c>
      <c r="E44" s="9">
        <f t="shared" si="3"/>
        <v>1949.6217098322159</v>
      </c>
    </row>
    <row r="45" spans="1:5" ht="15">
      <c r="A45" s="10">
        <v>32</v>
      </c>
      <c r="B45" s="9">
        <f t="shared" si="0"/>
        <v>24.75961769354118</v>
      </c>
      <c r="C45" s="9">
        <f t="shared" si="1"/>
        <v>11.356546459772657</v>
      </c>
      <c r="D45" s="9">
        <f t="shared" si="2"/>
        <v>36.11616415331384</v>
      </c>
      <c r="E45" s="9">
        <f t="shared" si="3"/>
        <v>1924.8620921386746</v>
      </c>
    </row>
    <row r="46" spans="1:5" ht="15">
      <c r="A46" s="10">
        <v>33</v>
      </c>
      <c r="B46" s="9">
        <f t="shared" si="0"/>
        <v>24.903842466606058</v>
      </c>
      <c r="C46" s="9">
        <f t="shared" si="1"/>
        <v>11.21232168670778</v>
      </c>
      <c r="D46" s="9">
        <f t="shared" si="2"/>
        <v>36.11616415331384</v>
      </c>
      <c r="E46" s="9">
        <f t="shared" si="3"/>
        <v>1899.9582496720686</v>
      </c>
    </row>
    <row r="47" spans="1:5" ht="15">
      <c r="A47" s="10">
        <v>34</v>
      </c>
      <c r="B47" s="9">
        <f t="shared" si="0"/>
        <v>25.048907348974037</v>
      </c>
      <c r="C47" s="9">
        <f t="shared" si="1"/>
        <v>11.067256804339802</v>
      </c>
      <c r="D47" s="9">
        <f t="shared" si="2"/>
        <v>36.11616415331384</v>
      </c>
      <c r="E47" s="9">
        <f t="shared" si="3"/>
        <v>1874.9093423230945</v>
      </c>
    </row>
    <row r="48" spans="1:5" ht="15">
      <c r="A48" s="10">
        <v>35</v>
      </c>
      <c r="B48" s="9">
        <f t="shared" si="0"/>
        <v>25.194817234281814</v>
      </c>
      <c r="C48" s="9">
        <f t="shared" si="1"/>
        <v>10.921346919032025</v>
      </c>
      <c r="D48" s="9">
        <f t="shared" si="2"/>
        <v>36.11616415331384</v>
      </c>
      <c r="E48" s="9">
        <f t="shared" si="3"/>
        <v>1849.7145250888127</v>
      </c>
    </row>
    <row r="49" spans="1:5" ht="15">
      <c r="A49" s="10">
        <v>36</v>
      </c>
      <c r="B49" s="9">
        <f t="shared" si="0"/>
        <v>25.341577044671503</v>
      </c>
      <c r="C49" s="9">
        <f t="shared" si="1"/>
        <v>10.774587108642336</v>
      </c>
      <c r="D49" s="9">
        <f t="shared" si="2"/>
        <v>36.11616415331384</v>
      </c>
      <c r="E49" s="9">
        <f t="shared" si="3"/>
        <v>1824.3729480441411</v>
      </c>
    </row>
    <row r="50" spans="1:5" ht="15">
      <c r="A50" s="10">
        <v>37</v>
      </c>
      <c r="B50" s="9">
        <f t="shared" si="0"/>
        <v>25.48919173095672</v>
      </c>
      <c r="C50" s="9">
        <f t="shared" si="1"/>
        <v>10.626972422357122</v>
      </c>
      <c r="D50" s="9">
        <f t="shared" si="2"/>
        <v>36.11616415331384</v>
      </c>
      <c r="E50" s="9">
        <f t="shared" si="3"/>
        <v>1798.8837563131844</v>
      </c>
    </row>
    <row r="51" spans="1:5" ht="15">
      <c r="A51" s="10">
        <v>38</v>
      </c>
      <c r="B51" s="9">
        <f t="shared" si="0"/>
        <v>25.637666272789538</v>
      </c>
      <c r="C51" s="9">
        <f t="shared" si="1"/>
        <v>10.4784978805243</v>
      </c>
      <c r="D51" s="9">
        <f t="shared" si="2"/>
        <v>36.11616415331384</v>
      </c>
      <c r="E51" s="9">
        <f t="shared" si="3"/>
        <v>1773.2460900403948</v>
      </c>
    </row>
    <row r="52" spans="1:5" ht="15">
      <c r="A52" s="10">
        <v>39</v>
      </c>
      <c r="B52" s="9">
        <f t="shared" si="0"/>
        <v>25.787005678828542</v>
      </c>
      <c r="C52" s="9">
        <f t="shared" si="1"/>
        <v>10.329158474485299</v>
      </c>
      <c r="D52" s="9">
        <f t="shared" si="2"/>
        <v>36.11616415331384</v>
      </c>
      <c r="E52" s="9">
        <f t="shared" si="3"/>
        <v>1747.4590843615663</v>
      </c>
    </row>
    <row r="53" spans="1:5" ht="15">
      <c r="A53" s="10">
        <v>40</v>
      </c>
      <c r="B53" s="9">
        <f t="shared" si="0"/>
        <v>25.937214986907716</v>
      </c>
      <c r="C53" s="9">
        <f t="shared" si="1"/>
        <v>10.178949166406124</v>
      </c>
      <c r="D53" s="9">
        <f t="shared" si="2"/>
        <v>36.11616415331384</v>
      </c>
      <c r="E53" s="9">
        <f t="shared" si="3"/>
        <v>1721.5218693746585</v>
      </c>
    </row>
    <row r="54" spans="1:5" ht="15">
      <c r="A54" s="10">
        <v>41</v>
      </c>
      <c r="B54" s="9">
        <f t="shared" si="0"/>
        <v>26.08829926420645</v>
      </c>
      <c r="C54" s="9">
        <f t="shared" si="1"/>
        <v>10.027864889107388</v>
      </c>
      <c r="D54" s="9">
        <f t="shared" si="2"/>
        <v>36.11616415331384</v>
      </c>
      <c r="E54" s="9">
        <f t="shared" si="3"/>
        <v>1695.4335701104521</v>
      </c>
    </row>
    <row r="55" spans="1:5" ht="15">
      <c r="A55" s="10">
        <v>42</v>
      </c>
      <c r="B55" s="9">
        <f t="shared" si="0"/>
        <v>26.240263607420452</v>
      </c>
      <c r="C55" s="9">
        <f t="shared" si="1"/>
        <v>9.875900545893385</v>
      </c>
      <c r="D55" s="9">
        <f t="shared" si="2"/>
        <v>36.11616415331384</v>
      </c>
      <c r="E55" s="9">
        <f t="shared" si="3"/>
        <v>1669.1933065030316</v>
      </c>
    </row>
    <row r="56" spans="1:5" ht="15">
      <c r="A56" s="10">
        <v>43</v>
      </c>
      <c r="B56" s="9">
        <f t="shared" si="0"/>
        <v>26.39311314293368</v>
      </c>
      <c r="C56" s="9">
        <f t="shared" si="1"/>
        <v>9.72305101038016</v>
      </c>
      <c r="D56" s="9">
        <f t="shared" si="2"/>
        <v>36.11616415331384</v>
      </c>
      <c r="E56" s="9">
        <f t="shared" si="3"/>
        <v>1642.8001933600979</v>
      </c>
    </row>
    <row r="57" spans="1:5" ht="15">
      <c r="A57" s="10">
        <v>44</v>
      </c>
      <c r="B57" s="9">
        <f t="shared" si="0"/>
        <v>26.546853026991265</v>
      </c>
      <c r="C57" s="9">
        <f t="shared" si="1"/>
        <v>9.569311126322573</v>
      </c>
      <c r="D57" s="9">
        <f t="shared" si="2"/>
        <v>36.11616415331384</v>
      </c>
      <c r="E57" s="9">
        <f t="shared" si="3"/>
        <v>1616.2533403331065</v>
      </c>
    </row>
    <row r="58" spans="1:5" ht="15">
      <c r="A58" s="10">
        <v>45</v>
      </c>
      <c r="B58" s="9">
        <f t="shared" si="0"/>
        <v>26.701488445873494</v>
      </c>
      <c r="C58" s="9">
        <f t="shared" si="1"/>
        <v>9.414675707440345</v>
      </c>
      <c r="D58" s="9">
        <f t="shared" si="2"/>
        <v>36.11616415331384</v>
      </c>
      <c r="E58" s="9">
        <f t="shared" si="3"/>
        <v>1589.551851887233</v>
      </c>
    </row>
    <row r="59" spans="1:5" ht="15">
      <c r="A59" s="10">
        <v>46</v>
      </c>
      <c r="B59" s="9">
        <f t="shared" si="0"/>
        <v>26.857024616070703</v>
      </c>
      <c r="C59" s="9">
        <f t="shared" si="1"/>
        <v>9.259139537243135</v>
      </c>
      <c r="D59" s="9">
        <f t="shared" si="2"/>
        <v>36.11616415331384</v>
      </c>
      <c r="E59" s="9">
        <f t="shared" si="3"/>
        <v>1562.6948272711622</v>
      </c>
    </row>
    <row r="60" spans="1:5" ht="15">
      <c r="A60" s="10">
        <v>47</v>
      </c>
      <c r="B60" s="9">
        <f t="shared" si="0"/>
        <v>27.013466784459318</v>
      </c>
      <c r="C60" s="9">
        <f t="shared" si="1"/>
        <v>9.102697368854521</v>
      </c>
      <c r="D60" s="9">
        <f t="shared" si="2"/>
        <v>36.11616415331384</v>
      </c>
      <c r="E60" s="9">
        <f t="shared" si="3"/>
        <v>1535.681360486703</v>
      </c>
    </row>
    <row r="61" spans="1:5" ht="15">
      <c r="A61" s="10">
        <v>48</v>
      </c>
      <c r="B61" s="9">
        <f t="shared" si="0"/>
        <v>27.170820228478792</v>
      </c>
      <c r="C61" s="9">
        <f t="shared" si="1"/>
        <v>8.945343924835047</v>
      </c>
      <c r="D61" s="9">
        <f t="shared" si="2"/>
        <v>36.11616415331384</v>
      </c>
      <c r="E61" s="9">
        <f t="shared" si="3"/>
        <v>1508.5105402582242</v>
      </c>
    </row>
    <row r="62" spans="1:5" ht="15">
      <c r="A62" s="10">
        <v>49</v>
      </c>
      <c r="B62" s="9">
        <f t="shared" si="0"/>
        <v>27.329090256309684</v>
      </c>
      <c r="C62" s="9">
        <f t="shared" si="1"/>
        <v>8.787073897004158</v>
      </c>
      <c r="D62" s="9">
        <f t="shared" si="2"/>
        <v>36.11616415331384</v>
      </c>
      <c r="E62" s="9">
        <f t="shared" si="3"/>
        <v>1481.1814500019145</v>
      </c>
    </row>
    <row r="63" spans="1:5" ht="15">
      <c r="A63" s="10">
        <v>50</v>
      </c>
      <c r="B63" s="9">
        <f t="shared" si="0"/>
        <v>27.488282207052684</v>
      </c>
      <c r="C63" s="9">
        <f t="shared" si="1"/>
        <v>8.627881946261153</v>
      </c>
      <c r="D63" s="9">
        <f t="shared" si="2"/>
        <v>36.11616415331384</v>
      </c>
      <c r="E63" s="9">
        <f t="shared" si="3"/>
        <v>1453.693167794862</v>
      </c>
    </row>
    <row r="64" spans="1:5" ht="15">
      <c r="A64" s="10">
        <v>51</v>
      </c>
      <c r="B64" s="9">
        <f t="shared" si="0"/>
        <v>27.648401450908764</v>
      </c>
      <c r="C64" s="9">
        <f t="shared" si="1"/>
        <v>8.467762702405073</v>
      </c>
      <c r="D64" s="9">
        <f t="shared" si="2"/>
        <v>36.11616415331384</v>
      </c>
      <c r="E64" s="9">
        <f t="shared" si="3"/>
        <v>1426.0447663439531</v>
      </c>
    </row>
    <row r="65" spans="1:5" ht="15">
      <c r="A65" s="10">
        <v>52</v>
      </c>
      <c r="B65" s="9">
        <f t="shared" si="0"/>
        <v>27.80945338936031</v>
      </c>
      <c r="C65" s="9">
        <f t="shared" si="1"/>
        <v>8.306710763953529</v>
      </c>
      <c r="D65" s="9">
        <f t="shared" si="2"/>
        <v>36.11616415331384</v>
      </c>
      <c r="E65" s="9">
        <f t="shared" si="3"/>
        <v>1398.235312954593</v>
      </c>
    </row>
    <row r="66" spans="1:5" ht="15">
      <c r="A66" s="10">
        <v>53</v>
      </c>
      <c r="B66" s="9">
        <f t="shared" si="0"/>
        <v>27.971443455353334</v>
      </c>
      <c r="C66" s="9">
        <f t="shared" si="1"/>
        <v>8.144720697960505</v>
      </c>
      <c r="D66" s="9">
        <f t="shared" si="2"/>
        <v>36.11616415331384</v>
      </c>
      <c r="E66" s="9">
        <f t="shared" si="3"/>
        <v>1370.2638694992395</v>
      </c>
    </row>
    <row r="67" spans="1:5" ht="15">
      <c r="A67" s="10">
        <v>54</v>
      </c>
      <c r="B67" s="9">
        <f t="shared" si="0"/>
        <v>28.134377113480767</v>
      </c>
      <c r="C67" s="9">
        <f t="shared" si="1"/>
        <v>7.981787039833072</v>
      </c>
      <c r="D67" s="9">
        <f t="shared" si="2"/>
        <v>36.11616415331384</v>
      </c>
      <c r="E67" s="9">
        <f t="shared" si="3"/>
        <v>1342.1294923857588</v>
      </c>
    </row>
    <row r="68" spans="1:5" ht="15">
      <c r="A68" s="10">
        <v>55</v>
      </c>
      <c r="B68" s="9">
        <f t="shared" si="0"/>
        <v>28.298259860166795</v>
      </c>
      <c r="C68" s="9">
        <f t="shared" si="1"/>
        <v>7.817904293147046</v>
      </c>
      <c r="D68" s="9">
        <f t="shared" si="2"/>
        <v>36.11616415331384</v>
      </c>
      <c r="E68" s="9">
        <f t="shared" si="3"/>
        <v>1313.831232525592</v>
      </c>
    </row>
    <row r="69" spans="1:5" ht="15">
      <c r="A69" s="10">
        <v>56</v>
      </c>
      <c r="B69" s="9">
        <f t="shared" si="0"/>
        <v>28.463097223852266</v>
      </c>
      <c r="C69" s="9">
        <f t="shared" si="1"/>
        <v>7.653066929461573</v>
      </c>
      <c r="D69" s="9">
        <f t="shared" si="2"/>
        <v>36.11616415331384</v>
      </c>
      <c r="E69" s="9">
        <f t="shared" si="3"/>
        <v>1285.3681353017398</v>
      </c>
    </row>
    <row r="70" spans="1:5" ht="15">
      <c r="A70" s="10">
        <v>57</v>
      </c>
      <c r="B70" s="9">
        <f t="shared" si="0"/>
        <v>28.628894765181204</v>
      </c>
      <c r="C70" s="9">
        <f t="shared" si="1"/>
        <v>7.487269388132635</v>
      </c>
      <c r="D70" s="9">
        <f t="shared" si="2"/>
        <v>36.11616415331384</v>
      </c>
      <c r="E70" s="9">
        <f t="shared" si="3"/>
        <v>1256.7392405365586</v>
      </c>
    </row>
    <row r="71" spans="1:5" ht="15">
      <c r="A71" s="10">
        <v>58</v>
      </c>
      <c r="B71" s="9">
        <f t="shared" si="0"/>
        <v>28.795658077188385</v>
      </c>
      <c r="C71" s="9">
        <f t="shared" si="1"/>
        <v>7.320506076125454</v>
      </c>
      <c r="D71" s="9">
        <f t="shared" si="2"/>
        <v>36.11616415331384</v>
      </c>
      <c r="E71" s="9">
        <f t="shared" si="3"/>
        <v>1227.9435824593702</v>
      </c>
    </row>
    <row r="72" spans="1:5" ht="15">
      <c r="A72" s="10">
        <v>59</v>
      </c>
      <c r="B72" s="9">
        <f t="shared" si="0"/>
        <v>28.963392785488004</v>
      </c>
      <c r="C72" s="9">
        <f t="shared" si="1"/>
        <v>7.152771367825833</v>
      </c>
      <c r="D72" s="9">
        <f t="shared" si="2"/>
        <v>36.11616415331384</v>
      </c>
      <c r="E72" s="9">
        <f t="shared" si="3"/>
        <v>1198.9801896738823</v>
      </c>
    </row>
    <row r="73" spans="1:5" ht="15">
      <c r="A73" s="10">
        <v>60</v>
      </c>
      <c r="B73" s="9">
        <f t="shared" si="0"/>
        <v>29.132104548463474</v>
      </c>
      <c r="C73" s="9">
        <f t="shared" si="1"/>
        <v>6.984059604850365</v>
      </c>
      <c r="D73" s="9">
        <f t="shared" si="2"/>
        <v>36.11616415331384</v>
      </c>
      <c r="E73" s="9">
        <f t="shared" si="3"/>
        <v>1169.8480851254187</v>
      </c>
    </row>
    <row r="74" spans="1:5" ht="15">
      <c r="A74" s="10">
        <v>61</v>
      </c>
      <c r="B74" s="9">
        <f t="shared" si="0"/>
        <v>29.301799057458275</v>
      </c>
      <c r="C74" s="9">
        <f t="shared" si="1"/>
        <v>6.814365095855566</v>
      </c>
      <c r="D74" s="9">
        <f t="shared" si="2"/>
        <v>36.11616415331384</v>
      </c>
      <c r="E74" s="9">
        <f t="shared" si="3"/>
        <v>1140.5462860679604</v>
      </c>
    </row>
    <row r="75" spans="1:5" ht="15">
      <c r="A75" s="10">
        <v>62</v>
      </c>
      <c r="B75" s="9">
        <f t="shared" si="0"/>
        <v>29.472482036967968</v>
      </c>
      <c r="C75" s="9">
        <f t="shared" si="1"/>
        <v>6.643682116345871</v>
      </c>
      <c r="D75" s="9">
        <f t="shared" si="2"/>
        <v>36.11616415331384</v>
      </c>
      <c r="E75" s="9">
        <f t="shared" si="3"/>
        <v>1111.0738040309925</v>
      </c>
    </row>
    <row r="76" spans="1:5" ht="15">
      <c r="A76" s="10">
        <v>63</v>
      </c>
      <c r="B76" s="9">
        <f t="shared" si="0"/>
        <v>29.644159244833308</v>
      </c>
      <c r="C76" s="9">
        <f t="shared" si="1"/>
        <v>6.472004908480532</v>
      </c>
      <c r="D76" s="9">
        <f t="shared" si="2"/>
        <v>36.11616415331384</v>
      </c>
      <c r="E76" s="9">
        <f t="shared" si="3"/>
        <v>1081.429644786159</v>
      </c>
    </row>
    <row r="77" spans="1:5" ht="15">
      <c r="A77" s="10">
        <v>64</v>
      </c>
      <c r="B77" s="9">
        <f t="shared" si="0"/>
        <v>29.81683647243446</v>
      </c>
      <c r="C77" s="9">
        <f t="shared" si="1"/>
        <v>6.2993276808793786</v>
      </c>
      <c r="D77" s="9">
        <f t="shared" si="2"/>
        <v>36.11616415331384</v>
      </c>
      <c r="E77" s="9">
        <f t="shared" si="3"/>
        <v>1051.6128083137246</v>
      </c>
    </row>
    <row r="78" spans="1:5" ht="15">
      <c r="A78" s="10">
        <v>65</v>
      </c>
      <c r="B78" s="9">
        <f t="shared" si="0"/>
        <v>29.990519544886393</v>
      </c>
      <c r="C78" s="9">
        <f t="shared" si="1"/>
        <v>6.125644608427447</v>
      </c>
      <c r="D78" s="9">
        <f t="shared" si="2"/>
        <v>36.11616415331384</v>
      </c>
      <c r="E78" s="9">
        <f t="shared" si="3"/>
        <v>1021.6222887688382</v>
      </c>
    </row>
    <row r="79" spans="1:5" ht="15">
      <c r="A79" s="10">
        <v>66</v>
      </c>
      <c r="B79" s="9">
        <f aca="true" t="shared" si="4" ref="B79:B109">IF(A79&gt;$C$4*12,"",D79-C79)</f>
        <v>30.165214321235354</v>
      </c>
      <c r="C79" s="9">
        <f aca="true" t="shared" si="5" ref="C79:C109">IF(A79&gt;$C$4*12,"",(-IPMT($C$5/12,A79,$C$4*12,$C$3,0)))</f>
        <v>5.950949832078484</v>
      </c>
      <c r="D79" s="9">
        <f aca="true" t="shared" si="6" ref="D79:D109">IF(A79&gt;$C$4*12,"",(-PMT($C$5/12,$C$4*12,$C$3)))</f>
        <v>36.11616415331384</v>
      </c>
      <c r="E79" s="9">
        <f t="shared" si="3"/>
        <v>991.4570744476028</v>
      </c>
    </row>
    <row r="80" spans="1:5" ht="15">
      <c r="A80" s="10">
        <v>67</v>
      </c>
      <c r="B80" s="9">
        <f t="shared" si="4"/>
        <v>30.340926694656552</v>
      </c>
      <c r="C80" s="9">
        <f t="shared" si="5"/>
        <v>5.775237458657288</v>
      </c>
      <c r="D80" s="9">
        <f t="shared" si="6"/>
        <v>36.11616415331384</v>
      </c>
      <c r="E80" s="9">
        <f aca="true" t="shared" si="7" ref="E80:E109">IF(A79&gt;$C$4*12,"",E79-B80)</f>
        <v>961.1161477529463</v>
      </c>
    </row>
    <row r="81" spans="1:5" ht="15">
      <c r="A81" s="10">
        <v>68</v>
      </c>
      <c r="B81" s="9">
        <f t="shared" si="4"/>
        <v>30.517662592652925</v>
      </c>
      <c r="C81" s="9">
        <f t="shared" si="5"/>
        <v>5.598501560660914</v>
      </c>
      <c r="D81" s="9">
        <f t="shared" si="6"/>
        <v>36.11616415331384</v>
      </c>
      <c r="E81" s="9">
        <f t="shared" si="7"/>
        <v>930.5984851602934</v>
      </c>
    </row>
    <row r="82" spans="1:5" ht="15">
      <c r="A82" s="10">
        <v>69</v>
      </c>
      <c r="B82" s="9">
        <f t="shared" si="4"/>
        <v>30.69542797725513</v>
      </c>
      <c r="C82" s="9">
        <f t="shared" si="5"/>
        <v>5.4207361760587105</v>
      </c>
      <c r="D82" s="9">
        <f t="shared" si="6"/>
        <v>36.11616415331384</v>
      </c>
      <c r="E82" s="9">
        <f t="shared" si="7"/>
        <v>899.9030571830383</v>
      </c>
    </row>
    <row r="83" spans="1:5" ht="15">
      <c r="A83" s="10">
        <v>70</v>
      </c>
      <c r="B83" s="9">
        <f t="shared" si="4"/>
        <v>30.87422884522264</v>
      </c>
      <c r="C83" s="9">
        <f t="shared" si="5"/>
        <v>5.2419353080911995</v>
      </c>
      <c r="D83" s="9">
        <f t="shared" si="6"/>
        <v>36.11616415331384</v>
      </c>
      <c r="E83" s="9">
        <f t="shared" si="7"/>
        <v>869.0288283378156</v>
      </c>
    </row>
    <row r="84" spans="1:5" ht="15">
      <c r="A84" s="10">
        <v>71</v>
      </c>
      <c r="B84" s="9">
        <f t="shared" si="4"/>
        <v>31.054071228246062</v>
      </c>
      <c r="C84" s="9">
        <f t="shared" si="5"/>
        <v>5.062092925067778</v>
      </c>
      <c r="D84" s="9">
        <f t="shared" si="6"/>
        <v>36.11616415331384</v>
      </c>
      <c r="E84" s="9">
        <f t="shared" si="7"/>
        <v>837.9747571095696</v>
      </c>
    </row>
    <row r="85" spans="1:5" ht="15">
      <c r="A85" s="10">
        <v>72</v>
      </c>
      <c r="B85" s="9">
        <f t="shared" si="4"/>
        <v>31.234961193150596</v>
      </c>
      <c r="C85" s="9">
        <f t="shared" si="5"/>
        <v>4.881202960163245</v>
      </c>
      <c r="D85" s="9">
        <f t="shared" si="6"/>
        <v>36.11616415331384</v>
      </c>
      <c r="E85" s="9">
        <f t="shared" si="7"/>
        <v>806.739795916419</v>
      </c>
    </row>
    <row r="86" spans="1:5" ht="15">
      <c r="A86" s="10">
        <v>73</v>
      </c>
      <c r="B86" s="9">
        <f t="shared" si="4"/>
        <v>31.4169048421007</v>
      </c>
      <c r="C86" s="9">
        <f t="shared" si="5"/>
        <v>4.699259311213141</v>
      </c>
      <c r="D86" s="9">
        <f t="shared" si="6"/>
        <v>36.11616415331384</v>
      </c>
      <c r="E86" s="9">
        <f t="shared" si="7"/>
        <v>775.3228910743182</v>
      </c>
    </row>
    <row r="87" spans="1:5" ht="15">
      <c r="A87" s="10">
        <v>74</v>
      </c>
      <c r="B87" s="9">
        <f t="shared" si="4"/>
        <v>31.599908312805933</v>
      </c>
      <c r="C87" s="9">
        <f t="shared" si="5"/>
        <v>4.516255840507906</v>
      </c>
      <c r="D87" s="9">
        <f t="shared" si="6"/>
        <v>36.11616415331384</v>
      </c>
      <c r="E87" s="9">
        <f t="shared" si="7"/>
        <v>743.7229827615123</v>
      </c>
    </row>
    <row r="88" spans="1:5" ht="15">
      <c r="A88" s="10">
        <v>75</v>
      </c>
      <c r="B88" s="9">
        <f t="shared" si="4"/>
        <v>31.78397777872803</v>
      </c>
      <c r="C88" s="9">
        <f t="shared" si="5"/>
        <v>4.332186374585811</v>
      </c>
      <c r="D88" s="9">
        <f t="shared" si="6"/>
        <v>36.11616415331384</v>
      </c>
      <c r="E88" s="9">
        <f t="shared" si="7"/>
        <v>711.9390049827842</v>
      </c>
    </row>
    <row r="89" spans="1:5" ht="15">
      <c r="A89" s="10">
        <v>76</v>
      </c>
      <c r="B89" s="9">
        <f t="shared" si="4"/>
        <v>31.969119449289117</v>
      </c>
      <c r="C89" s="9">
        <f t="shared" si="5"/>
        <v>4.1470447040247205</v>
      </c>
      <c r="D89" s="9">
        <f t="shared" si="6"/>
        <v>36.11616415331384</v>
      </c>
      <c r="E89" s="9">
        <f t="shared" si="7"/>
        <v>679.9698855334951</v>
      </c>
    </row>
    <row r="90" spans="1:5" ht="15">
      <c r="A90" s="10">
        <v>77</v>
      </c>
      <c r="B90" s="9">
        <f t="shared" si="4"/>
        <v>32.155339570081225</v>
      </c>
      <c r="C90" s="9">
        <f t="shared" si="5"/>
        <v>3.960824583232611</v>
      </c>
      <c r="D90" s="9">
        <f t="shared" si="6"/>
        <v>36.11616415331384</v>
      </c>
      <c r="E90" s="9">
        <f t="shared" si="7"/>
        <v>647.8145459634139</v>
      </c>
    </row>
    <row r="91" spans="1:5" ht="15">
      <c r="A91" s="10">
        <v>78</v>
      </c>
      <c r="B91" s="9">
        <f t="shared" si="4"/>
        <v>32.342644423076955</v>
      </c>
      <c r="C91" s="9">
        <f t="shared" si="5"/>
        <v>3.7735197302368877</v>
      </c>
      <c r="D91" s="9">
        <f t="shared" si="6"/>
        <v>36.11616415331384</v>
      </c>
      <c r="E91" s="9">
        <f t="shared" si="7"/>
        <v>615.471901540337</v>
      </c>
    </row>
    <row r="92" spans="1:5" ht="15">
      <c r="A92" s="10">
        <v>79</v>
      </c>
      <c r="B92" s="9">
        <f t="shared" si="4"/>
        <v>32.53104032684138</v>
      </c>
      <c r="C92" s="9">
        <f t="shared" si="5"/>
        <v>3.585123826472465</v>
      </c>
      <c r="D92" s="9">
        <f t="shared" si="6"/>
        <v>36.11616415331384</v>
      </c>
      <c r="E92" s="9">
        <f t="shared" si="7"/>
        <v>582.9408612134955</v>
      </c>
    </row>
    <row r="93" spans="1:5" ht="15">
      <c r="A93" s="10">
        <v>80</v>
      </c>
      <c r="B93" s="9">
        <f t="shared" si="4"/>
        <v>32.72053363674522</v>
      </c>
      <c r="C93" s="9">
        <f t="shared" si="5"/>
        <v>3.3956305165686143</v>
      </c>
      <c r="D93" s="9">
        <f t="shared" si="6"/>
        <v>36.11616415331384</v>
      </c>
      <c r="E93" s="9">
        <f t="shared" si="7"/>
        <v>550.2203275767503</v>
      </c>
    </row>
    <row r="94" spans="1:5" ht="15">
      <c r="A94" s="10">
        <v>81</v>
      </c>
      <c r="B94" s="9">
        <f t="shared" si="4"/>
        <v>32.911130745179264</v>
      </c>
      <c r="C94" s="9">
        <f t="shared" si="5"/>
        <v>3.2050334081345726</v>
      </c>
      <c r="D94" s="9">
        <f t="shared" si="6"/>
        <v>36.11616415331384</v>
      </c>
      <c r="E94" s="9">
        <f t="shared" si="7"/>
        <v>517.309196831571</v>
      </c>
    </row>
    <row r="95" spans="1:5" ht="15">
      <c r="A95" s="10">
        <v>82</v>
      </c>
      <c r="B95" s="9">
        <f t="shared" si="4"/>
        <v>33.10283808176994</v>
      </c>
      <c r="C95" s="9">
        <f t="shared" si="5"/>
        <v>3.0133260715439034</v>
      </c>
      <c r="D95" s="9">
        <f t="shared" si="6"/>
        <v>36.11616415331384</v>
      </c>
      <c r="E95" s="9">
        <f t="shared" si="7"/>
        <v>484.206358749801</v>
      </c>
    </row>
    <row r="96" spans="1:5" ht="15">
      <c r="A96" s="10">
        <v>83</v>
      </c>
      <c r="B96" s="9">
        <f t="shared" si="4"/>
        <v>33.295662113596244</v>
      </c>
      <c r="C96" s="9">
        <f t="shared" si="5"/>
        <v>2.8205020397175935</v>
      </c>
      <c r="D96" s="9">
        <f t="shared" si="6"/>
        <v>36.11616415331384</v>
      </c>
      <c r="E96" s="9">
        <f t="shared" si="7"/>
        <v>450.91069663620476</v>
      </c>
    </row>
    <row r="97" spans="1:5" ht="15">
      <c r="A97" s="10">
        <v>84</v>
      </c>
      <c r="B97" s="9">
        <f t="shared" si="4"/>
        <v>33.48960934540794</v>
      </c>
      <c r="C97" s="9">
        <f t="shared" si="5"/>
        <v>2.6265548079058956</v>
      </c>
      <c r="D97" s="9">
        <f t="shared" si="6"/>
        <v>36.11616415331384</v>
      </c>
      <c r="E97" s="9">
        <f t="shared" si="7"/>
        <v>417.42108729079683</v>
      </c>
    </row>
    <row r="98" spans="1:5" ht="15">
      <c r="A98" s="10">
        <v>85</v>
      </c>
      <c r="B98" s="9">
        <f t="shared" si="4"/>
        <v>33.68468631984494</v>
      </c>
      <c r="C98" s="9">
        <f t="shared" si="5"/>
        <v>2.4314778334688945</v>
      </c>
      <c r="D98" s="9">
        <f t="shared" si="6"/>
        <v>36.11616415331384</v>
      </c>
      <c r="E98" s="9">
        <f t="shared" si="7"/>
        <v>383.7364009709519</v>
      </c>
    </row>
    <row r="99" spans="1:5" ht="15">
      <c r="A99" s="10">
        <v>86</v>
      </c>
      <c r="B99" s="9">
        <f t="shared" si="4"/>
        <v>33.88089961765804</v>
      </c>
      <c r="C99" s="9">
        <f t="shared" si="5"/>
        <v>2.2352645356557983</v>
      </c>
      <c r="D99" s="9">
        <f t="shared" si="6"/>
        <v>36.11616415331384</v>
      </c>
      <c r="E99" s="9">
        <f t="shared" si="7"/>
        <v>349.85550135329385</v>
      </c>
    </row>
    <row r="100" spans="1:5" ht="15">
      <c r="A100" s="10">
        <v>87</v>
      </c>
      <c r="B100" s="9">
        <f t="shared" si="4"/>
        <v>34.0782558579309</v>
      </c>
      <c r="C100" s="9">
        <f t="shared" si="5"/>
        <v>2.0379082953829397</v>
      </c>
      <c r="D100" s="9">
        <f t="shared" si="6"/>
        <v>36.11616415331384</v>
      </c>
      <c r="E100" s="9">
        <f t="shared" si="7"/>
        <v>315.77724549536293</v>
      </c>
    </row>
    <row r="101" spans="1:5" ht="15">
      <c r="A101" s="10">
        <v>88</v>
      </c>
      <c r="B101" s="9">
        <f t="shared" si="4"/>
        <v>34.276761698303346</v>
      </c>
      <c r="C101" s="9">
        <f t="shared" si="5"/>
        <v>1.839402455010492</v>
      </c>
      <c r="D101" s="9">
        <f t="shared" si="6"/>
        <v>36.11616415331384</v>
      </c>
      <c r="E101" s="9">
        <f t="shared" si="7"/>
        <v>281.5004837970596</v>
      </c>
    </row>
    <row r="102" spans="1:5" ht="15">
      <c r="A102" s="10">
        <v>89</v>
      </c>
      <c r="B102" s="9">
        <f t="shared" si="4"/>
        <v>34.476423835195966</v>
      </c>
      <c r="C102" s="9">
        <f t="shared" si="5"/>
        <v>1.639740318117875</v>
      </c>
      <c r="D102" s="9">
        <f t="shared" si="6"/>
        <v>36.11616415331384</v>
      </c>
      <c r="E102" s="9">
        <f t="shared" si="7"/>
        <v>247.02405996186363</v>
      </c>
    </row>
    <row r="103" spans="1:5" ht="15">
      <c r="A103" s="10">
        <v>90</v>
      </c>
      <c r="B103" s="9">
        <f t="shared" si="4"/>
        <v>34.67724900403598</v>
      </c>
      <c r="C103" s="9">
        <f t="shared" si="5"/>
        <v>1.4389151492778582</v>
      </c>
      <c r="D103" s="9">
        <f t="shared" si="6"/>
        <v>36.11616415331384</v>
      </c>
      <c r="E103" s="9">
        <f t="shared" si="7"/>
        <v>212.34681095782764</v>
      </c>
    </row>
    <row r="104" spans="1:5" ht="15">
      <c r="A104" s="10">
        <v>91</v>
      </c>
      <c r="B104" s="9">
        <f t="shared" si="4"/>
        <v>34.87924397948449</v>
      </c>
      <c r="C104" s="9">
        <f t="shared" si="5"/>
        <v>1.236920173829349</v>
      </c>
      <c r="D104" s="9">
        <f t="shared" si="6"/>
        <v>36.11616415331384</v>
      </c>
      <c r="E104" s="9">
        <f t="shared" si="7"/>
        <v>177.46756697834314</v>
      </c>
    </row>
    <row r="105" spans="1:5" ht="15">
      <c r="A105" s="10">
        <v>92</v>
      </c>
      <c r="B105" s="9">
        <f t="shared" si="4"/>
        <v>35.08241557566499</v>
      </c>
      <c r="C105" s="9">
        <f t="shared" si="5"/>
        <v>1.0337485776488518</v>
      </c>
      <c r="D105" s="9">
        <f t="shared" si="6"/>
        <v>36.11616415331384</v>
      </c>
      <c r="E105" s="9">
        <f t="shared" si="7"/>
        <v>142.38515140267816</v>
      </c>
    </row>
    <row r="106" spans="1:5" ht="15">
      <c r="A106" s="10">
        <v>93</v>
      </c>
      <c r="B106" s="9">
        <f t="shared" si="4"/>
        <v>35.28677064639324</v>
      </c>
      <c r="C106" s="9">
        <f t="shared" si="5"/>
        <v>0.8293935069206031</v>
      </c>
      <c r="D106" s="9">
        <f t="shared" si="6"/>
        <v>36.11616415331384</v>
      </c>
      <c r="E106" s="9">
        <f t="shared" si="7"/>
        <v>107.09838075628493</v>
      </c>
    </row>
    <row r="107" spans="1:5" ht="15">
      <c r="A107" s="10">
        <v>94</v>
      </c>
      <c r="B107" s="9">
        <f t="shared" si="4"/>
        <v>35.492316085408476</v>
      </c>
      <c r="C107" s="9">
        <f t="shared" si="5"/>
        <v>0.6238480679053624</v>
      </c>
      <c r="D107" s="9">
        <f t="shared" si="6"/>
        <v>36.11616415331384</v>
      </c>
      <c r="E107" s="9">
        <f t="shared" si="7"/>
        <v>71.60606467087645</v>
      </c>
    </row>
    <row r="108" spans="1:5" ht="15">
      <c r="A108" s="10">
        <v>95</v>
      </c>
      <c r="B108" s="9">
        <f t="shared" si="4"/>
        <v>35.699058826605985</v>
      </c>
      <c r="C108" s="9">
        <f t="shared" si="5"/>
        <v>0.4171053267078582</v>
      </c>
      <c r="D108" s="9">
        <f t="shared" si="6"/>
        <v>36.11616415331384</v>
      </c>
      <c r="E108" s="9">
        <f t="shared" si="7"/>
        <v>35.907005844270465</v>
      </c>
    </row>
    <row r="109" spans="1:5" ht="15">
      <c r="A109" s="10">
        <v>96</v>
      </c>
      <c r="B109" s="9">
        <f t="shared" si="4"/>
        <v>35.90700584427096</v>
      </c>
      <c r="C109" s="9">
        <f t="shared" si="5"/>
        <v>0.20915830904287835</v>
      </c>
      <c r="D109" s="9">
        <f t="shared" si="6"/>
        <v>36.11616415331384</v>
      </c>
      <c r="E109" s="9">
        <f t="shared" si="7"/>
        <v>-4.973799150320701E-13</v>
      </c>
    </row>
  </sheetData>
  <sheetProtection password="CEF1" sheet="1" objects="1" scenarios="1" selectLockedCells="1"/>
  <conditionalFormatting sqref="C4">
    <cfRule type="cellIs" priority="1" dxfId="3" operator="greaterThan" stopIfTrue="1">
      <formula>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Mlynarčík Peter</cp:lastModifiedBy>
  <cp:lastPrinted>2023-03-27T16:18:08Z</cp:lastPrinted>
  <dcterms:created xsi:type="dcterms:W3CDTF">2023-03-27T13:53:41Z</dcterms:created>
  <dcterms:modified xsi:type="dcterms:W3CDTF">2023-03-29T10:15:20Z</dcterms:modified>
  <cp:category/>
  <cp:version/>
  <cp:contentType/>
  <cp:contentStatus/>
</cp:coreProperties>
</file>